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2760" windowWidth="23550" windowHeight="11850" activeTab="0"/>
  </bookViews>
  <sheets>
    <sheet name="Prop Sales ATE 2015-16" sheetId="1" r:id="rId1"/>
  </sheets>
  <definedNames>
    <definedName name="_xlfn.IFERROR" hidden="1">#NAME?</definedName>
    <definedName name="_xlnm.Print_Area" localSheetId="0">'Prop Sales ATE 2015-16'!$C$1:$AD$189</definedName>
    <definedName name="_xlnm.Print_Titles" localSheetId="0">'Prop Sales ATE 2015-16'!$C:$C</definedName>
  </definedNames>
  <calcPr fullCalcOnLoad="1"/>
</workbook>
</file>

<file path=xl/sharedStrings.xml><?xml version="1.0" encoding="utf-8"?>
<sst xmlns="http://schemas.openxmlformats.org/spreadsheetml/2006/main" count="556" uniqueCount="326">
  <si>
    <r>
      <rPr>
        <b/>
        <sz val="12"/>
        <rFont val="Arial"/>
        <family val="2"/>
      </rPr>
      <t>Remittances Received from the Sale of Former Redevlopment Agency Property Paid to Affected Taxing Entities
Payments for FY2015-16 (July 1, 2015 - June 30, 2016)</t>
    </r>
    <r>
      <rPr>
        <sz val="10"/>
        <rFont val="Arial"/>
        <family val="2"/>
      </rPr>
      <t xml:space="preserve">
(Report all Values in Whole Dollars)</t>
    </r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</si>
  <si>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</si>
  <si>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</si>
  <si>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</si>
  <si>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</si>
  <si>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</si>
  <si>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</si>
  <si>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</si>
  <si>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</si>
  <si>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</si>
  <si>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</si>
  <si>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</si>
  <si>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</si>
  <si>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</si>
  <si>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</si>
  <si>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</si>
  <si>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</si>
  <si>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</si>
  <si>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</si>
  <si>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</si>
  <si>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</si>
  <si>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</si>
  <si>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</si>
  <si>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</si>
  <si>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</si>
  <si>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</si>
  <si>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</si>
  <si>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</si>
  <si>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</si>
  <si>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</si>
  <si>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</si>
  <si>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</si>
  <si>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</si>
  <si>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</si>
  <si>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</si>
  <si>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</si>
  <si>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</si>
  <si>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</si>
  <si>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</si>
  <si>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</si>
  <si>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</si>
  <si>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</si>
  <si>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</si>
  <si>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</si>
  <si>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</si>
  <si>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</si>
  <si>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</si>
  <si>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</si>
  <si>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</si>
  <si>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</si>
  <si>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</si>
  <si>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</si>
  <si>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</si>
  <si>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</si>
  <si>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</si>
  <si>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</si>
  <si>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</si>
  <si>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</si>
  <si>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</si>
  <si>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</si>
  <si>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</si>
  <si>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</si>
  <si>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</si>
  <si>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</si>
  <si>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</si>
  <si>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Cities</t>
  </si>
  <si>
    <t>County</t>
  </si>
  <si>
    <t>AB01-GA01</t>
  </si>
  <si>
    <t>County Total</t>
  </si>
  <si>
    <t>Counties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</si>
  <si>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</si>
  <si>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</si>
  <si>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</si>
  <si>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</si>
  <si>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</si>
  <si>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</si>
  <si>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</si>
  <si>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</si>
  <si>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</si>
  <si>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</si>
  <si>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</si>
  <si>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</si>
  <si>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</si>
  <si>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</si>
  <si>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</si>
  <si>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</si>
  <si>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</si>
  <si>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</si>
  <si>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</si>
  <si>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</si>
  <si>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</si>
  <si>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</si>
  <si>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</si>
  <si>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</si>
  <si>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</si>
  <si>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</si>
  <si>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</si>
  <si>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</si>
  <si>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</si>
  <si>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</si>
  <si>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</si>
  <si>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</si>
  <si>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</si>
  <si>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</si>
  <si>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</si>
  <si>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</si>
  <si>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</si>
  <si>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</si>
  <si>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</si>
  <si>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</si>
  <si>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</si>
  <si>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</si>
  <si>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</si>
  <si>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</si>
  <si>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</si>
  <si>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</si>
  <si>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</si>
  <si>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</si>
  <si>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</si>
  <si>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</si>
  <si>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</si>
  <si>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</si>
  <si>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</si>
  <si>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</si>
  <si>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</si>
  <si>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</si>
  <si>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</si>
  <si>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</si>
  <si>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</si>
  <si>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</si>
  <si>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</si>
  <si>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</si>
  <si>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Special Districts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</si>
  <si>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</si>
  <si>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</si>
  <si>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</si>
  <si>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</si>
  <si>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</si>
  <si>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</si>
  <si>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</si>
  <si>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</si>
  <si>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</si>
  <si>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</si>
  <si>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</si>
  <si>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</si>
  <si>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</si>
  <si>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</si>
  <si>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</si>
  <si>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</si>
  <si>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</si>
  <si>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</si>
  <si>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</si>
  <si>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</si>
  <si>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</si>
  <si>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</si>
  <si>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</si>
  <si>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</si>
  <si>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</si>
  <si>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</si>
  <si>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</si>
  <si>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</si>
  <si>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</si>
  <si>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K-12 Schools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</si>
  <si>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</si>
  <si>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</si>
  <si>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</si>
  <si>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</si>
  <si>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</si>
  <si>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</si>
  <si>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</si>
  <si>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</si>
  <si>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 xml:space="preserve">Community Colleges  </t>
  </si>
  <si>
    <t>COE</t>
  </si>
  <si>
    <t>BS01-GA01</t>
  </si>
  <si>
    <t>BS01-GA02</t>
  </si>
  <si>
    <t>BS01-GA03</t>
  </si>
  <si>
    <t>BS01-GA04</t>
  </si>
  <si>
    <t>BS01-GA05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</si>
  <si>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</si>
  <si>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</si>
  <si>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</si>
  <si>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</si>
  <si>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</si>
  <si>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</si>
  <si>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</si>
  <si>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</si>
  <si>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</si>
  <si>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</si>
  <si>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</si>
  <si>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</si>
  <si>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</si>
  <si>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</si>
  <si>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</si>
  <si>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</si>
  <si>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Deposit Date:</t>
  </si>
  <si>
    <t>1/28/2016
6/16/2016</t>
  </si>
  <si>
    <t>Distribution Date:</t>
  </si>
  <si>
    <t>2/10/2016--06/21/2016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</si>
  <si>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</si>
  <si>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</si>
  <si>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</si>
  <si>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</si>
  <si>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</si>
  <si>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</si>
  <si>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</si>
  <si>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</si>
  <si>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</si>
  <si>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</si>
  <si>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</si>
  <si>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</si>
  <si>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</si>
  <si>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</si>
  <si>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</si>
  <si>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</si>
  <si>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</si>
  <si>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</si>
  <si>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</si>
  <si>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</si>
  <si>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</si>
  <si>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</si>
  <si>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</si>
  <si>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</si>
  <si>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</si>
  <si>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</si>
  <si>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</si>
  <si>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</si>
  <si>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</si>
  <si>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</si>
  <si>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</si>
  <si>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</si>
  <si>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</si>
  <si>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</si>
  <si>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</si>
  <si>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</si>
  <si>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</si>
  <si>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</si>
  <si>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</si>
  <si>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</si>
  <si>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</si>
  <si>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</si>
  <si>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</si>
  <si>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</si>
  <si>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</si>
  <si>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</si>
  <si>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</si>
  <si>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</si>
  <si>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</si>
  <si>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</si>
  <si>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</si>
  <si>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</si>
  <si>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</si>
  <si>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</si>
  <si>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</si>
  <si>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</si>
  <si>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</si>
  <si>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</si>
  <si>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</si>
  <si>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</si>
  <si>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</si>
  <si>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</si>
  <si>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</si>
  <si>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</si>
  <si>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</si>
  <si>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</si>
  <si>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</si>
  <si>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</si>
  <si>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</si>
  <si>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</si>
  <si>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</si>
  <si>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</si>
  <si>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</si>
  <si>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</si>
  <si>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</si>
  <si>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</si>
  <si>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</si>
  <si>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</si>
  <si>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</si>
  <si>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</si>
  <si>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</si>
  <si>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</si>
  <si>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</si>
  <si>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</si>
  <si>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</si>
  <si>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</si>
  <si>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</si>
  <si>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</si>
  <si>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</si>
  <si>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</si>
  <si>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</si>
  <si>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</si>
  <si>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</si>
  <si>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</si>
  <si>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</si>
  <si>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</si>
  <si>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</si>
  <si>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</si>
  <si>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</si>
  <si>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</si>
  <si>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</si>
  <si>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</si>
  <si>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</si>
  <si>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</si>
  <si>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</si>
  <si>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</si>
  <si>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</si>
  <si>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</si>
  <si>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</si>
  <si>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</si>
  <si>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</si>
  <si>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</si>
  <si>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</si>
  <si>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</si>
  <si>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</si>
  <si>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</si>
  <si>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</si>
  <si>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</si>
  <si>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</si>
  <si>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</si>
  <si>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</si>
  <si>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</si>
  <si>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</si>
  <si>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</si>
  <si>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</si>
  <si>
    <t>0427-371-48-0000 Avenue L property sold 5/5/2016 for $105,000 gross, remitted $88,983.50 net of fees</t>
  </si>
  <si>
    <t>Day Creek/Base Line Property: 1089-031-15-0000, 1089-031-16-0000, 1089-031-35-0000 sold 1/12/2016 for $4,260,169 gross, remitted $4,243,979.45 net of fees</t>
  </si>
  <si>
    <t>0240-241-32-0000 and 024-241-47-0000 sold 1/27/2016 for $1,020,030 gross, remitted $985,760 net of fees
0240-201-60-0000 sold 6/14/2016 for $1,693,608, amount remitted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</si>
</sst>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41" fontId="4" fillId="0" borderId="0" xfId="0" applyNumberFormat="1" applyFont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indent="2"/>
    </xf>
    <xf numFmtId="41" fontId="4" fillId="0" borderId="0" xfId="0" applyNumberFormat="1" applyFont="1" applyFill="1" applyAlignment="1">
      <alignment horizontal="left" indent="2"/>
    </xf>
    <xf numFmtId="41" fontId="5" fillId="0" borderId="0" xfId="0" applyNumberFormat="1" applyFont="1" applyFill="1" applyAlignment="1">
      <alignment horizontal="left" indent="2"/>
    </xf>
    <xf numFmtId="0" fontId="4" fillId="0" borderId="0" xfId="0" applyFont="1" applyAlignment="1">
      <alignment/>
    </xf>
    <xf numFmtId="41" fontId="4" fillId="4" borderId="10" xfId="0" applyNumberFormat="1" applyFont="1" applyFill="1" applyBorder="1" applyAlignment="1">
      <alignment horizontal="left" indent="2"/>
    </xf>
    <xf numFmtId="41" fontId="4" fillId="4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0" xfId="42" applyFont="1" applyFill="1" applyAlignment="1">
      <alignment wrapText="1"/>
    </xf>
    <xf numFmtId="0" fontId="5" fillId="0" borderId="0" xfId="0" applyFont="1" applyAlignment="1">
      <alignment horizontal="left" indent="2"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 horizontal="left" indent="4"/>
    </xf>
    <xf numFmtId="41" fontId="6" fillId="12" borderId="10" xfId="42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41" fontId="2" fillId="6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64" fontId="2" fillId="6" borderId="11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6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6" fillId="0" borderId="0" xfId="42" applyNumberFormat="1" applyFont="1" applyFill="1" applyBorder="1" applyAlignment="1">
      <alignment/>
    </xf>
    <xf numFmtId="0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1" fontId="6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214"/>
  <sheetViews>
    <sheetView tabSelected="1" zoomScalePageLayoutView="0" workbookViewId="0" topLeftCell="C1">
      <pane xSplit="2" ySplit="1" topLeftCell="E127" activePane="bottomRight" state="frozen"/>
      <selection pane="topLeft" activeCell="C1" sqref="C1"/>
      <selection pane="topRight" activeCell="E1" sqref="E1"/>
      <selection pane="bottomLeft" activeCell="C2" sqref="C2"/>
      <selection pane="bottomRight" activeCell="C192" sqref="C191:C192"/>
    </sheetView>
  </sheetViews>
  <sheetFormatPr defaultColWidth="9.140625" defaultRowHeight="15" outlineLevelRow="2"/>
  <cols>
    <col min="1" max="1" width="19.00390625" style="1" hidden="1" customWidth="1"/>
    <col min="2" max="2" width="10.421875" style="1" bestFit="1" customWidth="1"/>
    <col min="3" max="3" width="82.00390625" style="43" customWidth="1"/>
    <col min="4" max="4" width="25.8515625" style="44" customWidth="1"/>
    <col min="5" max="8" width="21.421875" style="45" customWidth="1"/>
    <col min="9" max="30" width="21.421875" style="1" customWidth="1"/>
    <col min="31" max="16384" width="9.140625" style="1" customWidth="1"/>
  </cols>
  <sheetData>
    <row r="1" spans="3:12" ht="55.5" customHeight="1">
      <c r="C1" s="2"/>
      <c r="D1" s="46" t="s">
        <v>0</v>
      </c>
      <c r="E1" s="46"/>
      <c r="F1" s="46"/>
      <c r="G1" s="46"/>
      <c r="H1" s="46"/>
      <c r="I1" s="46"/>
      <c r="J1" s="46"/>
      <c r="K1" s="46"/>
      <c r="L1" s="46"/>
    </row>
    <row r="2" spans="3:8" ht="19.5" customHeight="1">
      <c r="C2" s="3" t="s">
        <v>1</v>
      </c>
      <c r="D2" s="3"/>
      <c r="E2" s="3"/>
      <c r="F2" s="3"/>
      <c r="G2" s="3"/>
      <c r="H2" s="3"/>
    </row>
    <row r="3" spans="3:30" ht="36.75" customHeight="1"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</row>
    <row r="4" spans="3:30" ht="21" customHeight="1">
      <c r="C4" s="6" t="s">
        <v>30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3:30" s="7" customFormat="1" ht="18" customHeight="1">
      <c r="C5" s="8" t="s">
        <v>31</v>
      </c>
      <c r="D5" s="9">
        <f>SUM(E5:AD5)</f>
        <v>7012330.950000003</v>
      </c>
      <c r="E5" s="10">
        <v>0</v>
      </c>
      <c r="F5" s="10">
        <v>0</v>
      </c>
      <c r="G5" s="10">
        <v>88983.49999999997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4243979.450000001</v>
      </c>
      <c r="U5" s="10">
        <v>0</v>
      </c>
      <c r="V5" s="10">
        <v>2679368.0000000014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</row>
    <row r="6" spans="3:30" ht="18" customHeight="1" thickBot="1">
      <c r="C6" s="11" t="s">
        <v>32</v>
      </c>
      <c r="D6" s="12">
        <f>SUM(E6:AD6)</f>
        <v>7012330.950000003</v>
      </c>
      <c r="E6" s="13">
        <f aca="true" t="shared" si="0" ref="E6:AD6">E5</f>
        <v>0</v>
      </c>
      <c r="F6" s="13">
        <f t="shared" si="0"/>
        <v>0</v>
      </c>
      <c r="G6" s="13">
        <f t="shared" si="0"/>
        <v>88983.49999999997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4243979.450000001</v>
      </c>
      <c r="U6" s="13">
        <f t="shared" si="0"/>
        <v>0</v>
      </c>
      <c r="V6" s="13">
        <f t="shared" si="0"/>
        <v>2679368.0000000014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</row>
    <row r="7" spans="3:30" ht="16.5" customHeight="1" thickTop="1">
      <c r="C7" s="11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3:30" ht="21.75" customHeight="1">
      <c r="C8" s="15" t="s">
        <v>33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" hidden="1">
      <c r="A9" s="16" t="s">
        <v>34</v>
      </c>
      <c r="B9" s="16" t="s">
        <v>35</v>
      </c>
      <c r="C9" s="16" t="s">
        <v>36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4.25" hidden="1" outlineLevel="2">
      <c r="A10" s="17" t="s">
        <v>37</v>
      </c>
      <c r="B10" s="17" t="s">
        <v>38</v>
      </c>
      <c r="C10" s="17" t="s">
        <v>198</v>
      </c>
      <c r="D10" s="18">
        <f>SUM(E10:AD10)</f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</row>
    <row r="11" spans="1:30" ht="14.25" hidden="1" outlineLevel="2">
      <c r="A11" s="17" t="s">
        <v>37</v>
      </c>
      <c r="B11" s="17" t="s">
        <v>39</v>
      </c>
      <c r="C11" s="17" t="s">
        <v>199</v>
      </c>
      <c r="D11" s="18">
        <f aca="true" t="shared" si="1" ref="D11:D74">SUM(E11:AD11)</f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</row>
    <row r="12" spans="1:30" ht="14.25" hidden="1" outlineLevel="2">
      <c r="A12" s="17" t="s">
        <v>37</v>
      </c>
      <c r="B12" s="17" t="s">
        <v>40</v>
      </c>
      <c r="C12" s="17" t="s">
        <v>200</v>
      </c>
      <c r="D12" s="18">
        <f t="shared" si="1"/>
        <v>8091.49</v>
      </c>
      <c r="E12" s="18">
        <v>0</v>
      </c>
      <c r="F12" s="18">
        <v>0</v>
      </c>
      <c r="G12" s="18">
        <v>8091.49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</row>
    <row r="13" spans="1:30" ht="14.25" hidden="1" outlineLevel="2">
      <c r="A13" s="17" t="s">
        <v>37</v>
      </c>
      <c r="B13" s="17" t="s">
        <v>41</v>
      </c>
      <c r="C13" s="17" t="s">
        <v>201</v>
      </c>
      <c r="D13" s="18">
        <f t="shared" si="1"/>
        <v>5017.52</v>
      </c>
      <c r="E13" s="18">
        <v>0</v>
      </c>
      <c r="F13" s="18">
        <v>0</v>
      </c>
      <c r="G13" s="18">
        <v>5017.52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</row>
    <row r="14" spans="1:30" ht="14.25" hidden="1" outlineLevel="2">
      <c r="A14" s="17" t="s">
        <v>37</v>
      </c>
      <c r="B14" s="17" t="s">
        <v>42</v>
      </c>
      <c r="C14" s="17" t="s">
        <v>202</v>
      </c>
      <c r="D14" s="18">
        <f t="shared" si="1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</row>
    <row r="15" spans="1:30" ht="14.25" hidden="1" outlineLevel="2">
      <c r="A15" s="17" t="s">
        <v>37</v>
      </c>
      <c r="B15" s="17" t="s">
        <v>43</v>
      </c>
      <c r="C15" s="17" t="s">
        <v>203</v>
      </c>
      <c r="D15" s="18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ht="14.25" hidden="1" outlineLevel="2">
      <c r="A16" s="17" t="s">
        <v>37</v>
      </c>
      <c r="B16" s="17" t="s">
        <v>44</v>
      </c>
      <c r="C16" s="17" t="s">
        <v>204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</row>
    <row r="17" spans="1:30" ht="14.25" hidden="1" outlineLevel="2">
      <c r="A17" s="17" t="s">
        <v>37</v>
      </c>
      <c r="B17" s="17" t="s">
        <v>45</v>
      </c>
      <c r="C17" s="17" t="s">
        <v>205</v>
      </c>
      <c r="D17" s="18">
        <f t="shared" si="1"/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14.25" hidden="1" outlineLevel="2">
      <c r="A18" s="17" t="s">
        <v>37</v>
      </c>
      <c r="B18" s="17" t="s">
        <v>46</v>
      </c>
      <c r="C18" s="17" t="s">
        <v>206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4.25" hidden="1" outlineLevel="2">
      <c r="A19" s="17" t="s">
        <v>37</v>
      </c>
      <c r="B19" s="17" t="s">
        <v>47</v>
      </c>
      <c r="C19" s="17" t="s">
        <v>207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</row>
    <row r="20" spans="1:30" ht="14.25" hidden="1" outlineLevel="2">
      <c r="A20" s="17" t="s">
        <v>37</v>
      </c>
      <c r="B20" s="17" t="s">
        <v>48</v>
      </c>
      <c r="C20" s="17" t="s">
        <v>208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4.25" hidden="1" outlineLevel="2">
      <c r="A21" s="17" t="s">
        <v>37</v>
      </c>
      <c r="B21" s="17" t="s">
        <v>49</v>
      </c>
      <c r="C21" s="17" t="s">
        <v>209</v>
      </c>
      <c r="D21" s="18">
        <f t="shared" si="1"/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14.25" hidden="1" outlineLevel="2">
      <c r="A22" s="17" t="s">
        <v>37</v>
      </c>
      <c r="B22" s="17" t="s">
        <v>50</v>
      </c>
      <c r="C22" s="17" t="s">
        <v>210</v>
      </c>
      <c r="D22" s="18">
        <f t="shared" si="1"/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14.25" hidden="1" outlineLevel="2">
      <c r="A23" s="17" t="s">
        <v>37</v>
      </c>
      <c r="B23" s="17" t="s">
        <v>51</v>
      </c>
      <c r="C23" s="17" t="s">
        <v>211</v>
      </c>
      <c r="D23" s="18">
        <f t="shared" si="1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14.25" hidden="1" outlineLevel="2">
      <c r="A24" s="17" t="s">
        <v>37</v>
      </c>
      <c r="B24" s="17" t="s">
        <v>52</v>
      </c>
      <c r="C24" s="17" t="s">
        <v>212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14.25" hidden="1" outlineLevel="2">
      <c r="A25" s="17" t="s">
        <v>37</v>
      </c>
      <c r="B25" s="17" t="s">
        <v>53</v>
      </c>
      <c r="C25" s="17" t="s">
        <v>213</v>
      </c>
      <c r="D25" s="18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14.25" hidden="1" outlineLevel="2">
      <c r="A26" s="17" t="s">
        <v>37</v>
      </c>
      <c r="B26" s="17" t="s">
        <v>54</v>
      </c>
      <c r="C26" s="17" t="s">
        <v>214</v>
      </c>
      <c r="D26" s="18">
        <f t="shared" si="1"/>
        <v>214364.36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214364.36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14.25" hidden="1" outlineLevel="2">
      <c r="A27" s="17" t="s">
        <v>37</v>
      </c>
      <c r="B27" s="17" t="s">
        <v>55</v>
      </c>
      <c r="C27" s="17" t="s">
        <v>215</v>
      </c>
      <c r="D27" s="18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14.25" hidden="1" outlineLevel="2">
      <c r="A28" s="17" t="s">
        <v>37</v>
      </c>
      <c r="B28" s="17" t="s">
        <v>56</v>
      </c>
      <c r="C28" s="17" t="s">
        <v>216</v>
      </c>
      <c r="D28" s="18">
        <f t="shared" si="1"/>
        <v>375143.69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375143.69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14.25" hidden="1" outlineLevel="2">
      <c r="A29" s="17" t="s">
        <v>37</v>
      </c>
      <c r="B29" s="17" t="s">
        <v>57</v>
      </c>
      <c r="C29" s="17" t="s">
        <v>217</v>
      </c>
      <c r="D29" s="18">
        <f t="shared" si="1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14.25" hidden="1" outlineLevel="2">
      <c r="A30" s="17" t="s">
        <v>37</v>
      </c>
      <c r="B30" s="17" t="s">
        <v>58</v>
      </c>
      <c r="C30" s="17" t="s">
        <v>218</v>
      </c>
      <c r="D30" s="18">
        <f t="shared" si="1"/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14.25" hidden="1" outlineLevel="2">
      <c r="A31" s="17" t="s">
        <v>37</v>
      </c>
      <c r="B31" s="17" t="s">
        <v>59</v>
      </c>
      <c r="C31" s="17" t="s">
        <v>219</v>
      </c>
      <c r="D31" s="18">
        <f t="shared" si="1"/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14.25" hidden="1" outlineLevel="2">
      <c r="A32" s="17" t="s">
        <v>37</v>
      </c>
      <c r="B32" s="17" t="s">
        <v>60</v>
      </c>
      <c r="C32" s="17" t="s">
        <v>220</v>
      </c>
      <c r="D32" s="18">
        <f t="shared" si="1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14.25" hidden="1" outlineLevel="2">
      <c r="A33" s="17" t="s">
        <v>37</v>
      </c>
      <c r="B33" s="17" t="s">
        <v>61</v>
      </c>
      <c r="C33" s="17" t="s">
        <v>221</v>
      </c>
      <c r="D33" s="18">
        <f t="shared" si="1"/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14.25" hidden="1" outlineLevel="2">
      <c r="A34" s="17" t="s">
        <v>37</v>
      </c>
      <c r="B34" s="17" t="s">
        <v>62</v>
      </c>
      <c r="C34" s="17" t="s">
        <v>222</v>
      </c>
      <c r="D34" s="18">
        <f t="shared" si="1"/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14.25" hidden="1" outlineLevel="2">
      <c r="A35" s="17" t="s">
        <v>37</v>
      </c>
      <c r="B35" s="17" t="s">
        <v>63</v>
      </c>
      <c r="C35" s="17" t="s">
        <v>223</v>
      </c>
      <c r="D35" s="18">
        <f t="shared" si="1"/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18" customHeight="1" outlineLevel="1" collapsed="1">
      <c r="A36" s="17" t="s">
        <v>64</v>
      </c>
      <c r="B36" s="17"/>
      <c r="C36" s="19" t="s">
        <v>65</v>
      </c>
      <c r="D36" s="18">
        <f aca="true" t="shared" si="2" ref="D36:AD36">SUBTOTAL(9,D10:D35)</f>
        <v>602617.06</v>
      </c>
      <c r="E36" s="18">
        <f t="shared" si="2"/>
        <v>0</v>
      </c>
      <c r="F36" s="18">
        <f t="shared" si="2"/>
        <v>0</v>
      </c>
      <c r="G36" s="18">
        <f t="shared" si="2"/>
        <v>13109.01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8">
        <f t="shared" si="2"/>
        <v>0</v>
      </c>
      <c r="R36" s="18">
        <f t="shared" si="2"/>
        <v>0</v>
      </c>
      <c r="S36" s="18">
        <f t="shared" si="2"/>
        <v>0</v>
      </c>
      <c r="T36" s="18">
        <f t="shared" si="2"/>
        <v>214364.36</v>
      </c>
      <c r="U36" s="18">
        <f t="shared" si="2"/>
        <v>0</v>
      </c>
      <c r="V36" s="18">
        <f t="shared" si="2"/>
        <v>375143.69</v>
      </c>
      <c r="W36" s="18">
        <f t="shared" si="2"/>
        <v>0</v>
      </c>
      <c r="X36" s="18">
        <f t="shared" si="2"/>
        <v>0</v>
      </c>
      <c r="Y36" s="18">
        <f t="shared" si="2"/>
        <v>0</v>
      </c>
      <c r="Z36" s="18">
        <f t="shared" si="2"/>
        <v>0</v>
      </c>
      <c r="AA36" s="18">
        <f t="shared" si="2"/>
        <v>0</v>
      </c>
      <c r="AB36" s="18">
        <f t="shared" si="2"/>
        <v>0</v>
      </c>
      <c r="AC36" s="18">
        <f t="shared" si="2"/>
        <v>0</v>
      </c>
      <c r="AD36" s="18">
        <f t="shared" si="2"/>
        <v>0</v>
      </c>
    </row>
    <row r="37" spans="1:30" ht="14.25" hidden="1" outlineLevel="2">
      <c r="A37" s="17" t="s">
        <v>66</v>
      </c>
      <c r="B37" s="17" t="s">
        <v>67</v>
      </c>
      <c r="C37" s="17" t="s">
        <v>224</v>
      </c>
      <c r="D37" s="18">
        <f t="shared" si="1"/>
        <v>1041570.63</v>
      </c>
      <c r="E37" s="18">
        <v>0</v>
      </c>
      <c r="F37" s="18">
        <v>0</v>
      </c>
      <c r="G37" s="18">
        <v>10050.869999999999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622248.22</v>
      </c>
      <c r="U37" s="18">
        <v>0</v>
      </c>
      <c r="V37" s="18">
        <v>409271.54000000004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18" customHeight="1" outlineLevel="1" collapsed="1">
      <c r="A38" s="17" t="s">
        <v>68</v>
      </c>
      <c r="B38" s="17"/>
      <c r="C38" s="19" t="s">
        <v>69</v>
      </c>
      <c r="D38" s="18">
        <f aca="true" t="shared" si="3" ref="D38:AD38">SUBTOTAL(9,D37:D37)</f>
        <v>1041570.63</v>
      </c>
      <c r="E38" s="18">
        <f t="shared" si="3"/>
        <v>0</v>
      </c>
      <c r="F38" s="18">
        <f t="shared" si="3"/>
        <v>0</v>
      </c>
      <c r="G38" s="18">
        <f t="shared" si="3"/>
        <v>10050.869999999999</v>
      </c>
      <c r="H38" s="18">
        <f t="shared" si="3"/>
        <v>0</v>
      </c>
      <c r="I38" s="18">
        <f t="shared" si="3"/>
        <v>0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>
        <f t="shared" si="3"/>
        <v>0</v>
      </c>
      <c r="P38" s="18">
        <f t="shared" si="3"/>
        <v>0</v>
      </c>
      <c r="Q38" s="18">
        <f t="shared" si="3"/>
        <v>0</v>
      </c>
      <c r="R38" s="18">
        <f t="shared" si="3"/>
        <v>0</v>
      </c>
      <c r="S38" s="18">
        <f t="shared" si="3"/>
        <v>0</v>
      </c>
      <c r="T38" s="18">
        <f t="shared" si="3"/>
        <v>622248.22</v>
      </c>
      <c r="U38" s="18">
        <f t="shared" si="3"/>
        <v>0</v>
      </c>
      <c r="V38" s="18">
        <f t="shared" si="3"/>
        <v>409271.54000000004</v>
      </c>
      <c r="W38" s="18">
        <f t="shared" si="3"/>
        <v>0</v>
      </c>
      <c r="X38" s="18">
        <f t="shared" si="3"/>
        <v>0</v>
      </c>
      <c r="Y38" s="18">
        <f t="shared" si="3"/>
        <v>0</v>
      </c>
      <c r="Z38" s="18">
        <f t="shared" si="3"/>
        <v>0</v>
      </c>
      <c r="AA38" s="18">
        <f t="shared" si="3"/>
        <v>0</v>
      </c>
      <c r="AB38" s="18">
        <f t="shared" si="3"/>
        <v>0</v>
      </c>
      <c r="AC38" s="18">
        <f t="shared" si="3"/>
        <v>0</v>
      </c>
      <c r="AD38" s="18">
        <f t="shared" si="3"/>
        <v>0</v>
      </c>
    </row>
    <row r="39" spans="1:30" ht="14.25" hidden="1" outlineLevel="2">
      <c r="A39" s="17" t="s">
        <v>70</v>
      </c>
      <c r="B39" s="17" t="s">
        <v>71</v>
      </c>
      <c r="C39" s="17" t="s">
        <v>225</v>
      </c>
      <c r="D39" s="18">
        <f t="shared" si="1"/>
        <v>109514.84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109514.84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4.25" hidden="1" outlineLevel="2">
      <c r="A40" s="17" t="s">
        <v>70</v>
      </c>
      <c r="B40" s="17" t="s">
        <v>72</v>
      </c>
      <c r="C40" s="17" t="s">
        <v>226</v>
      </c>
      <c r="D40" s="18">
        <f t="shared" si="1"/>
        <v>72651.34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72651.34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14.25" hidden="1" outlineLevel="2">
      <c r="A41" s="17" t="s">
        <v>70</v>
      </c>
      <c r="B41" s="17" t="s">
        <v>73</v>
      </c>
      <c r="C41" s="17" t="s">
        <v>227</v>
      </c>
      <c r="D41" s="18">
        <f t="shared" si="1"/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14.25" hidden="1" outlineLevel="2">
      <c r="A42" s="17" t="s">
        <v>70</v>
      </c>
      <c r="B42" s="17" t="s">
        <v>74</v>
      </c>
      <c r="C42" s="17" t="s">
        <v>228</v>
      </c>
      <c r="D42" s="18">
        <f t="shared" si="1"/>
        <v>1594.84</v>
      </c>
      <c r="E42" s="18">
        <v>0</v>
      </c>
      <c r="F42" s="18">
        <v>0</v>
      </c>
      <c r="G42" s="18">
        <v>1594.84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14.25" hidden="1" outlineLevel="2">
      <c r="A43" s="17" t="s">
        <v>70</v>
      </c>
      <c r="B43" s="17" t="s">
        <v>75</v>
      </c>
      <c r="C43" s="17" t="s">
        <v>229</v>
      </c>
      <c r="D43" s="18">
        <f t="shared" si="1"/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14.25" hidden="1" outlineLevel="2">
      <c r="A44" s="17" t="s">
        <v>70</v>
      </c>
      <c r="B44" s="17" t="s">
        <v>76</v>
      </c>
      <c r="C44" s="17" t="s">
        <v>230</v>
      </c>
      <c r="D44" s="18">
        <f t="shared" si="1"/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14.25" hidden="1" outlineLevel="2">
      <c r="A45" s="17" t="s">
        <v>70</v>
      </c>
      <c r="B45" s="17" t="s">
        <v>77</v>
      </c>
      <c r="C45" s="17" t="s">
        <v>231</v>
      </c>
      <c r="D45" s="18">
        <f t="shared" si="1"/>
        <v>12876.59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7768.5</v>
      </c>
      <c r="U45" s="18">
        <v>0</v>
      </c>
      <c r="V45" s="18">
        <v>5108.09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14.25" hidden="1" outlineLevel="2">
      <c r="A46" s="17" t="s">
        <v>70</v>
      </c>
      <c r="B46" s="17" t="s">
        <v>78</v>
      </c>
      <c r="C46" s="17" t="s">
        <v>232</v>
      </c>
      <c r="D46" s="18">
        <f t="shared" si="1"/>
        <v>60.85</v>
      </c>
      <c r="E46" s="18">
        <v>0</v>
      </c>
      <c r="F46" s="18">
        <v>0</v>
      </c>
      <c r="G46" s="18">
        <v>60.85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4.25" hidden="1" outlineLevel="2">
      <c r="A47" s="17" t="s">
        <v>70</v>
      </c>
      <c r="B47" s="17" t="s">
        <v>79</v>
      </c>
      <c r="C47" s="17" t="s">
        <v>233</v>
      </c>
      <c r="D47" s="18">
        <f t="shared" si="1"/>
        <v>40628.85</v>
      </c>
      <c r="E47" s="18">
        <v>0</v>
      </c>
      <c r="F47" s="18">
        <v>0</v>
      </c>
      <c r="G47" s="18">
        <v>998.7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39630.15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14.25" hidden="1" outlineLevel="2">
      <c r="A48" s="17" t="s">
        <v>70</v>
      </c>
      <c r="B48" s="17" t="s">
        <v>80</v>
      </c>
      <c r="C48" s="17" t="s">
        <v>234</v>
      </c>
      <c r="D48" s="18">
        <f t="shared" si="1"/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14.25" hidden="1" outlineLevel="2">
      <c r="A49" s="17" t="s">
        <v>70</v>
      </c>
      <c r="B49" s="17" t="s">
        <v>81</v>
      </c>
      <c r="C49" s="17" t="s">
        <v>235</v>
      </c>
      <c r="D49" s="18">
        <f t="shared" si="1"/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14.25" hidden="1" outlineLevel="2">
      <c r="A50" s="17" t="s">
        <v>70</v>
      </c>
      <c r="B50" s="17" t="s">
        <v>82</v>
      </c>
      <c r="C50" s="17" t="s">
        <v>236</v>
      </c>
      <c r="D50" s="18">
        <f t="shared" si="1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14.25" hidden="1" outlineLevel="2">
      <c r="A51" s="17" t="s">
        <v>70</v>
      </c>
      <c r="B51" s="17" t="s">
        <v>83</v>
      </c>
      <c r="C51" s="17" t="s">
        <v>237</v>
      </c>
      <c r="D51" s="18">
        <f t="shared" si="1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14.25" hidden="1" outlineLevel="2">
      <c r="A52" s="17" t="s">
        <v>70</v>
      </c>
      <c r="B52" s="17" t="s">
        <v>84</v>
      </c>
      <c r="C52" s="17" t="s">
        <v>238</v>
      </c>
      <c r="D52" s="18">
        <f t="shared" si="1"/>
        <v>523290.56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523290.56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14.25" hidden="1" outlineLevel="2">
      <c r="A53" s="17" t="s">
        <v>70</v>
      </c>
      <c r="B53" s="17" t="s">
        <v>85</v>
      </c>
      <c r="C53" s="17" t="s">
        <v>239</v>
      </c>
      <c r="D53" s="18">
        <f t="shared" si="1"/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4.25" hidden="1" outlineLevel="2">
      <c r="A54" s="17" t="s">
        <v>70</v>
      </c>
      <c r="B54" s="17" t="s">
        <v>86</v>
      </c>
      <c r="C54" s="17" t="s">
        <v>240</v>
      </c>
      <c r="D54" s="18">
        <f t="shared" si="1"/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14.25" hidden="1" outlineLevel="2">
      <c r="A55" s="17" t="s">
        <v>70</v>
      </c>
      <c r="B55" s="17" t="s">
        <v>87</v>
      </c>
      <c r="C55" s="17" t="s">
        <v>241</v>
      </c>
      <c r="D55" s="18">
        <f t="shared" si="1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14.25" hidden="1" outlineLevel="2">
      <c r="A56" s="17" t="s">
        <v>70</v>
      </c>
      <c r="B56" s="17" t="s">
        <v>88</v>
      </c>
      <c r="C56" s="17" t="s">
        <v>242</v>
      </c>
      <c r="D56" s="18">
        <f t="shared" si="1"/>
        <v>911.77</v>
      </c>
      <c r="E56" s="18">
        <v>0</v>
      </c>
      <c r="F56" s="18">
        <v>0</v>
      </c>
      <c r="G56" s="18">
        <v>911.77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4.25" hidden="1" outlineLevel="2">
      <c r="A57" s="17" t="s">
        <v>70</v>
      </c>
      <c r="B57" s="17" t="s">
        <v>89</v>
      </c>
      <c r="C57" s="17" t="s">
        <v>243</v>
      </c>
      <c r="D57" s="18">
        <f t="shared" si="1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14.25" hidden="1" outlineLevel="2">
      <c r="A58" s="17" t="s">
        <v>70</v>
      </c>
      <c r="B58" s="17" t="s">
        <v>90</v>
      </c>
      <c r="C58" s="17" t="s">
        <v>244</v>
      </c>
      <c r="D58" s="18">
        <f t="shared" si="1"/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14.25" hidden="1" outlineLevel="2">
      <c r="A59" s="17" t="s">
        <v>70</v>
      </c>
      <c r="B59" s="17" t="s">
        <v>91</v>
      </c>
      <c r="C59" s="17" t="s">
        <v>245</v>
      </c>
      <c r="D59" s="18">
        <f t="shared" si="1"/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4.25" hidden="1" outlineLevel="2">
      <c r="A60" s="17" t="s">
        <v>70</v>
      </c>
      <c r="B60" s="17" t="s">
        <v>92</v>
      </c>
      <c r="C60" s="17" t="s">
        <v>246</v>
      </c>
      <c r="D60" s="18">
        <f t="shared" si="1"/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14.25" hidden="1" outlineLevel="2">
      <c r="A61" s="17" t="s">
        <v>70</v>
      </c>
      <c r="B61" s="17" t="s">
        <v>93</v>
      </c>
      <c r="C61" s="17" t="s">
        <v>247</v>
      </c>
      <c r="D61" s="18">
        <f t="shared" si="1"/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14.25" hidden="1" outlineLevel="2">
      <c r="A62" s="17" t="s">
        <v>70</v>
      </c>
      <c r="B62" s="17" t="s">
        <v>94</v>
      </c>
      <c r="C62" s="17" t="s">
        <v>248</v>
      </c>
      <c r="D62" s="18">
        <f t="shared" si="1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14.25" hidden="1" outlineLevel="2">
      <c r="A63" s="17" t="s">
        <v>70</v>
      </c>
      <c r="B63" s="17" t="s">
        <v>95</v>
      </c>
      <c r="C63" s="17" t="s">
        <v>249</v>
      </c>
      <c r="D63" s="18">
        <f t="shared" si="1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4.25" hidden="1" outlineLevel="2">
      <c r="A64" s="17" t="s">
        <v>70</v>
      </c>
      <c r="B64" s="17" t="s">
        <v>96</v>
      </c>
      <c r="C64" s="17" t="s">
        <v>250</v>
      </c>
      <c r="D64" s="18">
        <f t="shared" si="1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14.25" hidden="1" outlineLevel="2">
      <c r="A65" s="17" t="s">
        <v>70</v>
      </c>
      <c r="B65" s="17" t="s">
        <v>97</v>
      </c>
      <c r="C65" s="17" t="s">
        <v>251</v>
      </c>
      <c r="D65" s="18">
        <f t="shared" si="1"/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14.25" hidden="1" outlineLevel="2">
      <c r="A66" s="17" t="s">
        <v>70</v>
      </c>
      <c r="B66" s="17" t="s">
        <v>98</v>
      </c>
      <c r="C66" s="17" t="s">
        <v>252</v>
      </c>
      <c r="D66" s="18">
        <f t="shared" si="1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14.25" hidden="1" outlineLevel="2">
      <c r="A67" s="17" t="s">
        <v>70</v>
      </c>
      <c r="B67" s="17" t="s">
        <v>99</v>
      </c>
      <c r="C67" s="17" t="s">
        <v>253</v>
      </c>
      <c r="D67" s="18">
        <f t="shared" si="1"/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4.25" hidden="1" outlineLevel="2">
      <c r="A68" s="17" t="s">
        <v>70</v>
      </c>
      <c r="B68" s="17" t="s">
        <v>100</v>
      </c>
      <c r="C68" s="17" t="s">
        <v>254</v>
      </c>
      <c r="D68" s="18">
        <f t="shared" si="1"/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14.25" hidden="1" outlineLevel="2">
      <c r="A69" s="17" t="s">
        <v>70</v>
      </c>
      <c r="B69" s="17" t="s">
        <v>101</v>
      </c>
      <c r="C69" s="17" t="s">
        <v>255</v>
      </c>
      <c r="D69" s="18">
        <f t="shared" si="1"/>
        <v>644.52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644.52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14.25" hidden="1" outlineLevel="2">
      <c r="A70" s="17" t="s">
        <v>70</v>
      </c>
      <c r="B70" s="17" t="s">
        <v>102</v>
      </c>
      <c r="C70" s="17" t="s">
        <v>256</v>
      </c>
      <c r="D70" s="18">
        <f t="shared" si="1"/>
        <v>422.7</v>
      </c>
      <c r="E70" s="18">
        <v>0</v>
      </c>
      <c r="F70" s="18">
        <v>0</v>
      </c>
      <c r="G70" s="18">
        <v>422.7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ht="14.25" hidden="1" outlineLevel="2">
      <c r="A71" s="17" t="s">
        <v>70</v>
      </c>
      <c r="B71" s="17" t="s">
        <v>103</v>
      </c>
      <c r="C71" s="17" t="s">
        <v>257</v>
      </c>
      <c r="D71" s="18">
        <f t="shared" si="1"/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14.25" hidden="1" outlineLevel="2">
      <c r="A72" s="17" t="s">
        <v>70</v>
      </c>
      <c r="B72" s="17" t="s">
        <v>104</v>
      </c>
      <c r="C72" s="17" t="s">
        <v>258</v>
      </c>
      <c r="D72" s="18">
        <f t="shared" si="1"/>
        <v>20094.17</v>
      </c>
      <c r="E72" s="18">
        <v>0</v>
      </c>
      <c r="F72" s="18">
        <v>0</v>
      </c>
      <c r="G72" s="18">
        <v>20094.17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4.25" hidden="1" outlineLevel="2">
      <c r="A73" s="17" t="s">
        <v>70</v>
      </c>
      <c r="B73" s="17" t="s">
        <v>105</v>
      </c>
      <c r="C73" s="17" t="s">
        <v>259</v>
      </c>
      <c r="D73" s="18">
        <f t="shared" si="1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14.25" hidden="1" outlineLevel="2">
      <c r="A74" s="17" t="s">
        <v>70</v>
      </c>
      <c r="B74" s="17" t="s">
        <v>106</v>
      </c>
      <c r="C74" s="17" t="s">
        <v>260</v>
      </c>
      <c r="D74" s="18">
        <f t="shared" si="1"/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ht="14.25" hidden="1" outlineLevel="2">
      <c r="A75" s="17" t="s">
        <v>70</v>
      </c>
      <c r="B75" s="17" t="s">
        <v>107</v>
      </c>
      <c r="C75" s="17" t="s">
        <v>261</v>
      </c>
      <c r="D75" s="18">
        <f aca="true" t="shared" si="4" ref="D75:D98">SUM(E75:AD75)</f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14.25" hidden="1" outlineLevel="2">
      <c r="A76" s="17" t="s">
        <v>70</v>
      </c>
      <c r="B76" s="17" t="s">
        <v>108</v>
      </c>
      <c r="C76" s="17" t="s">
        <v>262</v>
      </c>
      <c r="D76" s="18">
        <f t="shared" si="4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ht="14.25" hidden="1" outlineLevel="2">
      <c r="A77" s="17" t="s">
        <v>70</v>
      </c>
      <c r="B77" s="17" t="s">
        <v>109</v>
      </c>
      <c r="C77" s="17" t="s">
        <v>263</v>
      </c>
      <c r="D77" s="18">
        <f t="shared" si="4"/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4.25" hidden="1" outlineLevel="2">
      <c r="A78" s="17" t="s">
        <v>70</v>
      </c>
      <c r="B78" s="17" t="s">
        <v>110</v>
      </c>
      <c r="C78" s="17" t="s">
        <v>264</v>
      </c>
      <c r="D78" s="18">
        <f t="shared" si="4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14.25" hidden="1" outlineLevel="2">
      <c r="A79" s="17" t="s">
        <v>70</v>
      </c>
      <c r="B79" s="17" t="s">
        <v>111</v>
      </c>
      <c r="C79" s="17" t="s">
        <v>265</v>
      </c>
      <c r="D79" s="18">
        <f t="shared" si="4"/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4.25" hidden="1" outlineLevel="2">
      <c r="A80" s="17" t="s">
        <v>70</v>
      </c>
      <c r="B80" s="17" t="s">
        <v>112</v>
      </c>
      <c r="C80" s="17" t="s">
        <v>266</v>
      </c>
      <c r="D80" s="18">
        <f t="shared" si="4"/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14.25" hidden="1" outlineLevel="2">
      <c r="A81" s="17" t="s">
        <v>70</v>
      </c>
      <c r="B81" s="17" t="s">
        <v>113</v>
      </c>
      <c r="C81" s="17" t="s">
        <v>267</v>
      </c>
      <c r="D81" s="18">
        <f t="shared" si="4"/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14.25" hidden="1" outlineLevel="2">
      <c r="A82" s="17" t="s">
        <v>70</v>
      </c>
      <c r="B82" s="17" t="s">
        <v>114</v>
      </c>
      <c r="C82" s="17" t="s">
        <v>268</v>
      </c>
      <c r="D82" s="18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14.25" hidden="1" outlineLevel="2">
      <c r="A83" s="17" t="s">
        <v>70</v>
      </c>
      <c r="B83" s="17" t="s">
        <v>115</v>
      </c>
      <c r="C83" s="17" t="s">
        <v>269</v>
      </c>
      <c r="D83" s="18">
        <f t="shared" si="4"/>
        <v>36.55</v>
      </c>
      <c r="E83" s="18">
        <v>0</v>
      </c>
      <c r="F83" s="18">
        <v>0</v>
      </c>
      <c r="G83" s="18">
        <v>36.55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14.25" hidden="1" outlineLevel="2">
      <c r="A84" s="17" t="s">
        <v>70</v>
      </c>
      <c r="B84" s="17" t="s">
        <v>116</v>
      </c>
      <c r="C84" s="17" t="s">
        <v>270</v>
      </c>
      <c r="D84" s="18">
        <f t="shared" si="4"/>
        <v>12693.810000000001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8243.93</v>
      </c>
      <c r="U84" s="18">
        <v>0</v>
      </c>
      <c r="V84" s="18">
        <v>4449.88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14.25" hidden="1" outlineLevel="2">
      <c r="A85" s="17" t="s">
        <v>70</v>
      </c>
      <c r="B85" s="17" t="s">
        <v>117</v>
      </c>
      <c r="C85" s="17" t="s">
        <v>271</v>
      </c>
      <c r="D85" s="18">
        <f t="shared" si="4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14.25" hidden="1" outlineLevel="2">
      <c r="A86" s="17" t="s">
        <v>70</v>
      </c>
      <c r="B86" s="17" t="s">
        <v>118</v>
      </c>
      <c r="C86" s="17" t="s">
        <v>272</v>
      </c>
      <c r="D86" s="18">
        <f t="shared" si="4"/>
        <v>20570.19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20570.19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14.25" hidden="1" outlineLevel="2">
      <c r="A87" s="17" t="s">
        <v>70</v>
      </c>
      <c r="B87" s="17" t="s">
        <v>119</v>
      </c>
      <c r="C87" s="17" t="s">
        <v>273</v>
      </c>
      <c r="D87" s="18">
        <f t="shared" si="4"/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14.25" hidden="1" outlineLevel="2">
      <c r="A88" s="17" t="s">
        <v>70</v>
      </c>
      <c r="B88" s="17" t="s">
        <v>120</v>
      </c>
      <c r="C88" s="17" t="s">
        <v>274</v>
      </c>
      <c r="D88" s="18">
        <f t="shared" si="4"/>
        <v>10274.179999999998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202.9</v>
      </c>
      <c r="U88" s="18">
        <v>0</v>
      </c>
      <c r="V88" s="18">
        <v>10071.279999999999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14.25" hidden="1" outlineLevel="2">
      <c r="A89" s="17" t="s">
        <v>70</v>
      </c>
      <c r="B89" s="17" t="s">
        <v>121</v>
      </c>
      <c r="C89" s="17" t="s">
        <v>275</v>
      </c>
      <c r="D89" s="18">
        <f t="shared" si="4"/>
        <v>64395.42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64395.42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ht="14.25" hidden="1" outlineLevel="2">
      <c r="A90" s="17" t="s">
        <v>70</v>
      </c>
      <c r="B90" s="17" t="s">
        <v>122</v>
      </c>
      <c r="C90" s="17" t="s">
        <v>276</v>
      </c>
      <c r="D90" s="18">
        <f t="shared" si="4"/>
        <v>128358.20999999999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122490.54</v>
      </c>
      <c r="U90" s="18">
        <v>0</v>
      </c>
      <c r="V90" s="18">
        <v>5867.67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14.25" hidden="1" outlineLevel="2">
      <c r="A91" s="17" t="s">
        <v>70</v>
      </c>
      <c r="B91" s="17" t="s">
        <v>123</v>
      </c>
      <c r="C91" s="17" t="s">
        <v>277</v>
      </c>
      <c r="D91" s="18">
        <f t="shared" si="4"/>
        <v>57981.82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57981.82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14.25" hidden="1" outlineLevel="2">
      <c r="A92" s="17" t="s">
        <v>70</v>
      </c>
      <c r="B92" s="17" t="s">
        <v>124</v>
      </c>
      <c r="C92" s="17" t="s">
        <v>278</v>
      </c>
      <c r="D92" s="18">
        <f t="shared" si="4"/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14.25" hidden="1" outlineLevel="2">
      <c r="A93" s="17" t="s">
        <v>70</v>
      </c>
      <c r="B93" s="17" t="s">
        <v>125</v>
      </c>
      <c r="C93" s="17" t="s">
        <v>279</v>
      </c>
      <c r="D93" s="18">
        <f t="shared" si="4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14.25" hidden="1" outlineLevel="2">
      <c r="A94" s="17" t="s">
        <v>70</v>
      </c>
      <c r="B94" s="17" t="s">
        <v>126</v>
      </c>
      <c r="C94" s="17" t="s">
        <v>280</v>
      </c>
      <c r="D94" s="18">
        <f t="shared" si="4"/>
        <v>34853.520000000004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34853.520000000004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14.25" hidden="1" outlineLevel="2">
      <c r="A95" s="17" t="s">
        <v>70</v>
      </c>
      <c r="B95" s="17" t="s">
        <v>127</v>
      </c>
      <c r="C95" s="17" t="s">
        <v>281</v>
      </c>
      <c r="D95" s="18">
        <f t="shared" si="4"/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14.25" hidden="1" outlineLevel="2">
      <c r="A96" s="17" t="s">
        <v>70</v>
      </c>
      <c r="B96" s="17" t="s">
        <v>128</v>
      </c>
      <c r="C96" s="17" t="s">
        <v>282</v>
      </c>
      <c r="D96" s="18">
        <f t="shared" si="4"/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4.25" hidden="1" outlineLevel="2">
      <c r="A97" s="17" t="s">
        <v>70</v>
      </c>
      <c r="B97" s="17" t="s">
        <v>129</v>
      </c>
      <c r="C97" s="17" t="s">
        <v>283</v>
      </c>
      <c r="D97" s="18">
        <f t="shared" si="4"/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4.25" hidden="1" outlineLevel="2">
      <c r="A98" s="17" t="s">
        <v>70</v>
      </c>
      <c r="B98" s="17" t="s">
        <v>130</v>
      </c>
      <c r="C98" s="17" t="s">
        <v>284</v>
      </c>
      <c r="D98" s="18">
        <f t="shared" si="4"/>
        <v>351.51</v>
      </c>
      <c r="E98" s="18">
        <v>0</v>
      </c>
      <c r="F98" s="18">
        <v>0</v>
      </c>
      <c r="G98" s="18">
        <v>351.51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18" customHeight="1" outlineLevel="1" collapsed="1">
      <c r="A99" s="17" t="s">
        <v>131</v>
      </c>
      <c r="B99" s="17"/>
      <c r="C99" s="19" t="s">
        <v>132</v>
      </c>
      <c r="D99" s="18">
        <f aca="true" t="shared" si="5" ref="D99:AD99">SUBTOTAL(9,D39:D98)</f>
        <v>1112206.2400000002</v>
      </c>
      <c r="E99" s="18">
        <f t="shared" si="5"/>
        <v>0</v>
      </c>
      <c r="F99" s="18">
        <f t="shared" si="5"/>
        <v>0</v>
      </c>
      <c r="G99" s="18">
        <f t="shared" si="5"/>
        <v>24471.089999999997</v>
      </c>
      <c r="H99" s="18">
        <f t="shared" si="5"/>
        <v>0</v>
      </c>
      <c r="I99" s="18">
        <f t="shared" si="5"/>
        <v>0</v>
      </c>
      <c r="J99" s="18">
        <f t="shared" si="5"/>
        <v>0</v>
      </c>
      <c r="K99" s="18">
        <f t="shared" si="5"/>
        <v>0</v>
      </c>
      <c r="L99" s="18">
        <f t="shared" si="5"/>
        <v>0</v>
      </c>
      <c r="M99" s="18">
        <f t="shared" si="5"/>
        <v>0</v>
      </c>
      <c r="N99" s="18">
        <f t="shared" si="5"/>
        <v>0</v>
      </c>
      <c r="O99" s="18">
        <f t="shared" si="5"/>
        <v>0</v>
      </c>
      <c r="P99" s="18">
        <f t="shared" si="5"/>
        <v>0</v>
      </c>
      <c r="Q99" s="18">
        <f t="shared" si="5"/>
        <v>0</v>
      </c>
      <c r="R99" s="18">
        <f t="shared" si="5"/>
        <v>0</v>
      </c>
      <c r="S99" s="18">
        <f t="shared" si="5"/>
        <v>0</v>
      </c>
      <c r="T99" s="18">
        <f t="shared" si="5"/>
        <v>856476.8800000001</v>
      </c>
      <c r="U99" s="18">
        <f t="shared" si="5"/>
        <v>0</v>
      </c>
      <c r="V99" s="18">
        <f t="shared" si="5"/>
        <v>231258.27000000002</v>
      </c>
      <c r="W99" s="18">
        <f t="shared" si="5"/>
        <v>0</v>
      </c>
      <c r="X99" s="18">
        <f t="shared" si="5"/>
        <v>0</v>
      </c>
      <c r="Y99" s="18">
        <f t="shared" si="5"/>
        <v>0</v>
      </c>
      <c r="Z99" s="18">
        <f t="shared" si="5"/>
        <v>0</v>
      </c>
      <c r="AA99" s="18">
        <f t="shared" si="5"/>
        <v>0</v>
      </c>
      <c r="AB99" s="18">
        <f t="shared" si="5"/>
        <v>0</v>
      </c>
      <c r="AC99" s="18">
        <f t="shared" si="5"/>
        <v>0</v>
      </c>
      <c r="AD99" s="18">
        <f t="shared" si="5"/>
        <v>0</v>
      </c>
    </row>
    <row r="100" spans="1:30" ht="14.25" hidden="1" outlineLevel="2">
      <c r="A100" s="17" t="s">
        <v>133</v>
      </c>
      <c r="B100" s="17" t="s">
        <v>134</v>
      </c>
      <c r="C100" s="17" t="s">
        <v>285</v>
      </c>
      <c r="D100" s="18">
        <f aca="true" t="shared" si="6" ref="D100:D126">SUM(E100:AD100)</f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14.25" hidden="1" outlineLevel="2">
      <c r="A101" s="17" t="s">
        <v>133</v>
      </c>
      <c r="B101" s="17" t="s">
        <v>135</v>
      </c>
      <c r="C101" s="17" t="s">
        <v>286</v>
      </c>
      <c r="D101" s="18">
        <f t="shared" si="6"/>
        <v>24923.84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24923.84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14.25" hidden="1" outlineLevel="2">
      <c r="A102" s="17" t="s">
        <v>133</v>
      </c>
      <c r="B102" s="17" t="s">
        <v>136</v>
      </c>
      <c r="C102" s="17" t="s">
        <v>287</v>
      </c>
      <c r="D102" s="18">
        <f t="shared" si="6"/>
        <v>101937.33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101937.33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14.25" hidden="1" outlineLevel="2">
      <c r="A103" s="17" t="s">
        <v>133</v>
      </c>
      <c r="B103" s="17" t="s">
        <v>137</v>
      </c>
      <c r="C103" s="17" t="s">
        <v>288</v>
      </c>
      <c r="D103" s="18">
        <f t="shared" si="6"/>
        <v>340935.97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340935.97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14.25" hidden="1" outlineLevel="2">
      <c r="A104" s="17" t="s">
        <v>133</v>
      </c>
      <c r="B104" s="17" t="s">
        <v>138</v>
      </c>
      <c r="C104" s="17" t="s">
        <v>289</v>
      </c>
      <c r="D104" s="18">
        <f t="shared" si="6"/>
        <v>265751.22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265751.22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14.25" hidden="1" outlineLevel="2">
      <c r="A105" s="17" t="s">
        <v>133</v>
      </c>
      <c r="B105" s="17" t="s">
        <v>139</v>
      </c>
      <c r="C105" s="17" t="s">
        <v>290</v>
      </c>
      <c r="D105" s="18">
        <f t="shared" si="6"/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4.25" hidden="1" outlineLevel="2">
      <c r="A106" s="17" t="s">
        <v>133</v>
      </c>
      <c r="B106" s="17" t="s">
        <v>140</v>
      </c>
      <c r="C106" s="17" t="s">
        <v>291</v>
      </c>
      <c r="D106" s="18">
        <f t="shared" si="6"/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14.25" hidden="1" outlineLevel="2">
      <c r="A107" s="17" t="s">
        <v>133</v>
      </c>
      <c r="B107" s="17" t="s">
        <v>141</v>
      </c>
      <c r="C107" s="17" t="s">
        <v>292</v>
      </c>
      <c r="D107" s="18">
        <f t="shared" si="6"/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14.25" hidden="1" outlineLevel="2">
      <c r="A108" s="17" t="s">
        <v>133</v>
      </c>
      <c r="B108" s="17" t="s">
        <v>142</v>
      </c>
      <c r="C108" s="17" t="s">
        <v>293</v>
      </c>
      <c r="D108" s="18">
        <f t="shared" si="6"/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14.25" hidden="1" outlineLevel="2">
      <c r="A109" s="17" t="s">
        <v>133</v>
      </c>
      <c r="B109" s="17" t="s">
        <v>143</v>
      </c>
      <c r="C109" s="17" t="s">
        <v>294</v>
      </c>
      <c r="D109" s="18">
        <f t="shared" si="6"/>
        <v>656468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656468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14.25" hidden="1" outlineLevel="2">
      <c r="A110" s="17" t="s">
        <v>133</v>
      </c>
      <c r="B110" s="17" t="s">
        <v>144</v>
      </c>
      <c r="C110" s="17" t="s">
        <v>295</v>
      </c>
      <c r="D110" s="18">
        <f t="shared" si="6"/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14.25" hidden="1" outlineLevel="2">
      <c r="A111" s="17" t="s">
        <v>133</v>
      </c>
      <c r="B111" s="17" t="s">
        <v>145</v>
      </c>
      <c r="C111" s="17" t="s">
        <v>296</v>
      </c>
      <c r="D111" s="18">
        <f t="shared" si="6"/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14.25" hidden="1" outlineLevel="2">
      <c r="A112" s="17" t="s">
        <v>133</v>
      </c>
      <c r="B112" s="17" t="s">
        <v>146</v>
      </c>
      <c r="C112" s="17" t="s">
        <v>297</v>
      </c>
      <c r="D112" s="18">
        <f t="shared" si="6"/>
        <v>19716.18</v>
      </c>
      <c r="E112" s="18">
        <v>0</v>
      </c>
      <c r="F112" s="18">
        <v>0</v>
      </c>
      <c r="G112" s="18">
        <v>19716.18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14.25" hidden="1" outlineLevel="2">
      <c r="A113" s="17" t="s">
        <v>133</v>
      </c>
      <c r="B113" s="17" t="s">
        <v>147</v>
      </c>
      <c r="C113" s="17" t="s">
        <v>298</v>
      </c>
      <c r="D113" s="18">
        <f t="shared" si="6"/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14.25" hidden="1" outlineLevel="2">
      <c r="A114" s="17" t="s">
        <v>133</v>
      </c>
      <c r="B114" s="17" t="s">
        <v>148</v>
      </c>
      <c r="C114" s="17" t="s">
        <v>299</v>
      </c>
      <c r="D114" s="18">
        <f t="shared" si="6"/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14.25" hidden="1" outlineLevel="2">
      <c r="A115" s="17" t="s">
        <v>133</v>
      </c>
      <c r="B115" s="17" t="s">
        <v>149</v>
      </c>
      <c r="C115" s="17" t="s">
        <v>300</v>
      </c>
      <c r="D115" s="18">
        <f t="shared" si="6"/>
        <v>238295.73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238295.73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14.25" hidden="1" outlineLevel="2">
      <c r="A116" s="17" t="s">
        <v>133</v>
      </c>
      <c r="B116" s="1" t="s">
        <v>150</v>
      </c>
      <c r="C116" s="17" t="s">
        <v>301</v>
      </c>
      <c r="D116" s="18">
        <f t="shared" si="6"/>
        <v>61251.36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61251.36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14.25" hidden="1" outlineLevel="2">
      <c r="A117" s="17" t="s">
        <v>133</v>
      </c>
      <c r="B117" s="1" t="s">
        <v>151</v>
      </c>
      <c r="C117" s="17" t="s">
        <v>302</v>
      </c>
      <c r="D117" s="18">
        <f t="shared" si="6"/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14.25" hidden="1" outlineLevel="2">
      <c r="A118" s="17" t="s">
        <v>133</v>
      </c>
      <c r="B118" s="1" t="s">
        <v>152</v>
      </c>
      <c r="C118" s="17" t="s">
        <v>303</v>
      </c>
      <c r="D118" s="18">
        <f t="shared" si="6"/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14.25" hidden="1" outlineLevel="2">
      <c r="A119" s="17" t="s">
        <v>133</v>
      </c>
      <c r="B119" s="1" t="s">
        <v>153</v>
      </c>
      <c r="C119" s="17" t="s">
        <v>304</v>
      </c>
      <c r="D119" s="18">
        <f t="shared" si="6"/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14.25" hidden="1" outlineLevel="2">
      <c r="A120" s="17" t="s">
        <v>133</v>
      </c>
      <c r="B120" s="1" t="s">
        <v>154</v>
      </c>
      <c r="C120" s="17" t="s">
        <v>305</v>
      </c>
      <c r="D120" s="18">
        <f t="shared" si="6"/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14.25" hidden="1" outlineLevel="2">
      <c r="A121" s="17" t="s">
        <v>133</v>
      </c>
      <c r="B121" s="1" t="s">
        <v>155</v>
      </c>
      <c r="C121" s="17" t="s">
        <v>306</v>
      </c>
      <c r="D121" s="18">
        <f t="shared" si="6"/>
        <v>576800.0800000001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576800.0800000001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14.25" hidden="1" outlineLevel="2">
      <c r="A122" s="17" t="s">
        <v>133</v>
      </c>
      <c r="B122" s="1" t="s">
        <v>156</v>
      </c>
      <c r="C122" s="17" t="s">
        <v>307</v>
      </c>
      <c r="D122" s="18">
        <f t="shared" si="6"/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14.25" hidden="1" outlineLevel="2">
      <c r="A123" s="17" t="s">
        <v>133</v>
      </c>
      <c r="B123" s="1" t="s">
        <v>157</v>
      </c>
      <c r="C123" s="17" t="s">
        <v>308</v>
      </c>
      <c r="D123" s="18">
        <f t="shared" si="6"/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14.25" hidden="1" outlineLevel="2">
      <c r="A124" s="17" t="s">
        <v>133</v>
      </c>
      <c r="B124" s="1" t="s">
        <v>158</v>
      </c>
      <c r="C124" s="17" t="s">
        <v>309</v>
      </c>
      <c r="D124" s="18">
        <f t="shared" si="6"/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14.25" hidden="1" outlineLevel="2">
      <c r="A125" s="17" t="s">
        <v>133</v>
      </c>
      <c r="B125" s="1" t="s">
        <v>159</v>
      </c>
      <c r="C125" s="17" t="s">
        <v>310</v>
      </c>
      <c r="D125" s="18">
        <f t="shared" si="6"/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14.25" hidden="1" outlineLevel="2">
      <c r="A126" s="17" t="s">
        <v>133</v>
      </c>
      <c r="B126" s="1" t="s">
        <v>160</v>
      </c>
      <c r="C126" s="17" t="s">
        <v>311</v>
      </c>
      <c r="D126" s="18">
        <f t="shared" si="6"/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8" customHeight="1" outlineLevel="1" collapsed="1">
      <c r="A127" s="17" t="s">
        <v>161</v>
      </c>
      <c r="C127" s="19" t="s">
        <v>162</v>
      </c>
      <c r="D127" s="18">
        <f aca="true" t="shared" si="7" ref="D127:AD127">SUBTOTAL(9,D100:D126)</f>
        <v>2286079.71</v>
      </c>
      <c r="E127" s="18">
        <f t="shared" si="7"/>
        <v>0</v>
      </c>
      <c r="F127" s="18">
        <f t="shared" si="7"/>
        <v>0</v>
      </c>
      <c r="G127" s="18">
        <f t="shared" si="7"/>
        <v>19716.18</v>
      </c>
      <c r="H127" s="18">
        <f t="shared" si="7"/>
        <v>0</v>
      </c>
      <c r="I127" s="18">
        <f t="shared" si="7"/>
        <v>0</v>
      </c>
      <c r="J127" s="18">
        <f t="shared" si="7"/>
        <v>0</v>
      </c>
      <c r="K127" s="18">
        <f t="shared" si="7"/>
        <v>0</v>
      </c>
      <c r="L127" s="18">
        <f t="shared" si="7"/>
        <v>0</v>
      </c>
      <c r="M127" s="18">
        <f t="shared" si="7"/>
        <v>0</v>
      </c>
      <c r="N127" s="18">
        <f t="shared" si="7"/>
        <v>0</v>
      </c>
      <c r="O127" s="18">
        <f t="shared" si="7"/>
        <v>0</v>
      </c>
      <c r="P127" s="18">
        <f t="shared" si="7"/>
        <v>0</v>
      </c>
      <c r="Q127" s="18">
        <f t="shared" si="7"/>
        <v>0</v>
      </c>
      <c r="R127" s="18">
        <f t="shared" si="7"/>
        <v>0</v>
      </c>
      <c r="S127" s="18">
        <f t="shared" si="7"/>
        <v>0</v>
      </c>
      <c r="T127" s="18">
        <f t="shared" si="7"/>
        <v>1390016.3599999999</v>
      </c>
      <c r="U127" s="18">
        <f t="shared" si="7"/>
        <v>0</v>
      </c>
      <c r="V127" s="18">
        <f t="shared" si="7"/>
        <v>876347.1700000002</v>
      </c>
      <c r="W127" s="18">
        <f t="shared" si="7"/>
        <v>0</v>
      </c>
      <c r="X127" s="18">
        <f t="shared" si="7"/>
        <v>0</v>
      </c>
      <c r="Y127" s="18">
        <f t="shared" si="7"/>
        <v>0</v>
      </c>
      <c r="Z127" s="18">
        <f t="shared" si="7"/>
        <v>0</v>
      </c>
      <c r="AA127" s="18">
        <f t="shared" si="7"/>
        <v>0</v>
      </c>
      <c r="AB127" s="18">
        <f t="shared" si="7"/>
        <v>0</v>
      </c>
      <c r="AC127" s="18">
        <f t="shared" si="7"/>
        <v>0</v>
      </c>
      <c r="AD127" s="18">
        <f t="shared" si="7"/>
        <v>0</v>
      </c>
    </row>
    <row r="128" spans="1:30" ht="14.25" hidden="1" outlineLevel="2">
      <c r="A128" s="17" t="s">
        <v>163</v>
      </c>
      <c r="B128" s="1" t="s">
        <v>164</v>
      </c>
      <c r="C128" s="17" t="s">
        <v>312</v>
      </c>
      <c r="D128" s="18">
        <f aca="true" t="shared" si="8" ref="D128:D133">SUM(E128:AD128)</f>
        <v>5838.7</v>
      </c>
      <c r="E128" s="18">
        <v>0</v>
      </c>
      <c r="F128" s="18">
        <v>0</v>
      </c>
      <c r="G128" s="18">
        <v>5838.7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14.25" hidden="1" outlineLevel="2">
      <c r="A129" s="17" t="s">
        <v>163</v>
      </c>
      <c r="B129" s="1" t="s">
        <v>165</v>
      </c>
      <c r="C129" s="17" t="s">
        <v>313</v>
      </c>
      <c r="D129" s="18">
        <f t="shared" si="8"/>
        <v>189487.31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179949.83</v>
      </c>
      <c r="U129" s="18">
        <v>0</v>
      </c>
      <c r="V129" s="18">
        <v>9537.48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14.25" hidden="1" outlineLevel="2">
      <c r="A130" s="17" t="s">
        <v>163</v>
      </c>
      <c r="B130" s="1" t="s">
        <v>166</v>
      </c>
      <c r="C130" s="17" t="s">
        <v>314</v>
      </c>
      <c r="D130" s="18">
        <f t="shared" si="8"/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14.25" hidden="1" outlineLevel="2">
      <c r="A131" s="17" t="s">
        <v>163</v>
      </c>
      <c r="B131" s="1" t="s">
        <v>167</v>
      </c>
      <c r="C131" s="17" t="s">
        <v>315</v>
      </c>
      <c r="D131" s="18">
        <f t="shared" si="8"/>
        <v>132245.47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132245.47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14.25" hidden="1" outlineLevel="2">
      <c r="A132" s="17" t="s">
        <v>163</v>
      </c>
      <c r="B132" s="1" t="s">
        <v>168</v>
      </c>
      <c r="C132" s="17" t="s">
        <v>316</v>
      </c>
      <c r="D132" s="18">
        <f t="shared" si="8"/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14.25" hidden="1" outlineLevel="2">
      <c r="A133" s="17" t="s">
        <v>163</v>
      </c>
      <c r="B133" s="1" t="s">
        <v>169</v>
      </c>
      <c r="C133" s="17" t="s">
        <v>317</v>
      </c>
      <c r="D133" s="18">
        <f t="shared" si="8"/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18" customHeight="1" outlineLevel="1" collapsed="1">
      <c r="A134" s="17" t="s">
        <v>170</v>
      </c>
      <c r="C134" s="19" t="s">
        <v>171</v>
      </c>
      <c r="D134" s="18">
        <f aca="true" t="shared" si="9" ref="D134:AD134">SUBTOTAL(9,D128:D133)</f>
        <v>327571.48</v>
      </c>
      <c r="E134" s="18">
        <f t="shared" si="9"/>
        <v>0</v>
      </c>
      <c r="F134" s="18">
        <f t="shared" si="9"/>
        <v>0</v>
      </c>
      <c r="G134" s="18">
        <f t="shared" si="9"/>
        <v>5838.7</v>
      </c>
      <c r="H134" s="18">
        <f t="shared" si="9"/>
        <v>0</v>
      </c>
      <c r="I134" s="18">
        <f t="shared" si="9"/>
        <v>0</v>
      </c>
      <c r="J134" s="18">
        <f t="shared" si="9"/>
        <v>0</v>
      </c>
      <c r="K134" s="18">
        <f t="shared" si="9"/>
        <v>0</v>
      </c>
      <c r="L134" s="18">
        <f t="shared" si="9"/>
        <v>0</v>
      </c>
      <c r="M134" s="18">
        <f t="shared" si="9"/>
        <v>0</v>
      </c>
      <c r="N134" s="18">
        <f t="shared" si="9"/>
        <v>0</v>
      </c>
      <c r="O134" s="18">
        <f t="shared" si="9"/>
        <v>0</v>
      </c>
      <c r="P134" s="18">
        <f t="shared" si="9"/>
        <v>0</v>
      </c>
      <c r="Q134" s="18">
        <f t="shared" si="9"/>
        <v>0</v>
      </c>
      <c r="R134" s="18">
        <f t="shared" si="9"/>
        <v>0</v>
      </c>
      <c r="S134" s="18">
        <f t="shared" si="9"/>
        <v>0</v>
      </c>
      <c r="T134" s="18">
        <f t="shared" si="9"/>
        <v>179949.83</v>
      </c>
      <c r="U134" s="18">
        <f t="shared" si="9"/>
        <v>0</v>
      </c>
      <c r="V134" s="18">
        <f t="shared" si="9"/>
        <v>141782.95</v>
      </c>
      <c r="W134" s="18">
        <f t="shared" si="9"/>
        <v>0</v>
      </c>
      <c r="X134" s="18">
        <f t="shared" si="9"/>
        <v>0</v>
      </c>
      <c r="Y134" s="18">
        <f t="shared" si="9"/>
        <v>0</v>
      </c>
      <c r="Z134" s="18">
        <f t="shared" si="9"/>
        <v>0</v>
      </c>
      <c r="AA134" s="18">
        <f t="shared" si="9"/>
        <v>0</v>
      </c>
      <c r="AB134" s="18">
        <f t="shared" si="9"/>
        <v>0</v>
      </c>
      <c r="AC134" s="18">
        <f t="shared" si="9"/>
        <v>0</v>
      </c>
      <c r="AD134" s="18">
        <f t="shared" si="9"/>
        <v>0</v>
      </c>
    </row>
    <row r="135" spans="1:30" ht="14.25" hidden="1" outlineLevel="2">
      <c r="A135" s="17" t="s">
        <v>172</v>
      </c>
      <c r="B135" s="1" t="s">
        <v>173</v>
      </c>
      <c r="C135" s="17" t="s">
        <v>318</v>
      </c>
      <c r="D135" s="18">
        <f>SUM(E135:AD135)</f>
        <v>35741.03</v>
      </c>
      <c r="E135" s="18">
        <v>0</v>
      </c>
      <c r="F135" s="18">
        <v>0</v>
      </c>
      <c r="G135" s="18">
        <v>344.94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21352.3</v>
      </c>
      <c r="U135" s="18">
        <v>0</v>
      </c>
      <c r="V135" s="18">
        <v>14043.79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14.25" hidden="1" outlineLevel="2">
      <c r="A136" s="17" t="s">
        <v>172</v>
      </c>
      <c r="B136" s="1" t="s">
        <v>174</v>
      </c>
      <c r="C136" s="17" t="s">
        <v>319</v>
      </c>
      <c r="D136" s="18">
        <f>SUM(E136:AD136)</f>
        <v>1795.3100000000002</v>
      </c>
      <c r="E136" s="18">
        <v>0</v>
      </c>
      <c r="F136" s="18">
        <v>0</v>
      </c>
      <c r="G136" s="18">
        <v>59.18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1736.13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14.25" hidden="1" outlineLevel="2">
      <c r="A137" s="17" t="s">
        <v>172</v>
      </c>
      <c r="B137" s="1" t="s">
        <v>175</v>
      </c>
      <c r="C137" s="17" t="s">
        <v>320</v>
      </c>
      <c r="D137" s="18">
        <f>SUM(E137:AD137)</f>
        <v>14056.53</v>
      </c>
      <c r="E137" s="18">
        <v>0</v>
      </c>
      <c r="F137" s="18">
        <v>0</v>
      </c>
      <c r="G137" s="18">
        <v>135.93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8396.94</v>
      </c>
      <c r="U137" s="18">
        <v>0</v>
      </c>
      <c r="V137" s="18">
        <v>5523.66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14.25" hidden="1" outlineLevel="2">
      <c r="A138" s="17" t="s">
        <v>172</v>
      </c>
      <c r="B138" s="1" t="s">
        <v>176</v>
      </c>
      <c r="C138" s="17" t="s">
        <v>321</v>
      </c>
      <c r="D138" s="18">
        <f>SUM(E138:AD138)</f>
        <v>9941.25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6744.13</v>
      </c>
      <c r="U138" s="18">
        <v>0</v>
      </c>
      <c r="V138" s="18">
        <v>3197.12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14.25" hidden="1" outlineLevel="2">
      <c r="A139" s="17" t="s">
        <v>172</v>
      </c>
      <c r="B139" s="1" t="s">
        <v>177</v>
      </c>
      <c r="C139" s="17" t="s">
        <v>322</v>
      </c>
      <c r="D139" s="18">
        <f>SUM(E139:AD139)</f>
        <v>3568.03</v>
      </c>
      <c r="E139" s="18">
        <v>0</v>
      </c>
      <c r="F139" s="18">
        <v>0</v>
      </c>
      <c r="G139" s="18">
        <v>35.63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2200.82</v>
      </c>
      <c r="U139" s="18">
        <v>0</v>
      </c>
      <c r="V139" s="18">
        <v>1331.58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18" customHeight="1" outlineLevel="1" collapsed="1">
      <c r="A140" s="17" t="s">
        <v>178</v>
      </c>
      <c r="C140" s="8" t="s">
        <v>179</v>
      </c>
      <c r="D140" s="18">
        <f aca="true" t="shared" si="10" ref="D140:AD140">SUBTOTAL(9,D135:D139)</f>
        <v>65102.149999999994</v>
      </c>
      <c r="E140" s="18">
        <f t="shared" si="10"/>
        <v>0</v>
      </c>
      <c r="F140" s="18">
        <f t="shared" si="10"/>
        <v>0</v>
      </c>
      <c r="G140" s="18">
        <f t="shared" si="10"/>
        <v>575.68</v>
      </c>
      <c r="H140" s="18">
        <f t="shared" si="10"/>
        <v>0</v>
      </c>
      <c r="I140" s="18">
        <f t="shared" si="10"/>
        <v>0</v>
      </c>
      <c r="J140" s="18">
        <f t="shared" si="10"/>
        <v>0</v>
      </c>
      <c r="K140" s="18">
        <f t="shared" si="10"/>
        <v>0</v>
      </c>
      <c r="L140" s="18">
        <f t="shared" si="10"/>
        <v>0</v>
      </c>
      <c r="M140" s="18">
        <f t="shared" si="10"/>
        <v>0</v>
      </c>
      <c r="N140" s="18">
        <f t="shared" si="10"/>
        <v>0</v>
      </c>
      <c r="O140" s="18">
        <f t="shared" si="10"/>
        <v>0</v>
      </c>
      <c r="P140" s="18">
        <f t="shared" si="10"/>
        <v>0</v>
      </c>
      <c r="Q140" s="18">
        <f t="shared" si="10"/>
        <v>0</v>
      </c>
      <c r="R140" s="18">
        <f t="shared" si="10"/>
        <v>0</v>
      </c>
      <c r="S140" s="18">
        <f t="shared" si="10"/>
        <v>0</v>
      </c>
      <c r="T140" s="18">
        <f t="shared" si="10"/>
        <v>38694.189999999995</v>
      </c>
      <c r="U140" s="18">
        <f t="shared" si="10"/>
        <v>0</v>
      </c>
      <c r="V140" s="18">
        <f t="shared" si="10"/>
        <v>25832.28</v>
      </c>
      <c r="W140" s="18">
        <f t="shared" si="10"/>
        <v>0</v>
      </c>
      <c r="X140" s="18">
        <f t="shared" si="10"/>
        <v>0</v>
      </c>
      <c r="Y140" s="18">
        <f t="shared" si="10"/>
        <v>0</v>
      </c>
      <c r="Z140" s="18">
        <f t="shared" si="10"/>
        <v>0</v>
      </c>
      <c r="AA140" s="18">
        <f t="shared" si="10"/>
        <v>0</v>
      </c>
      <c r="AB140" s="18">
        <f t="shared" si="10"/>
        <v>0</v>
      </c>
      <c r="AC140" s="18">
        <f t="shared" si="10"/>
        <v>0</v>
      </c>
      <c r="AD140" s="18">
        <f t="shared" si="10"/>
        <v>0</v>
      </c>
    </row>
    <row r="141" spans="1:30" ht="28.5" outlineLevel="1">
      <c r="A141" s="17"/>
      <c r="C141" s="20" t="s">
        <v>180</v>
      </c>
      <c r="D141" s="18">
        <f aca="true" t="shared" si="11" ref="D141:D168">SUM(E141:AD141)</f>
        <v>1577183.6799999997</v>
      </c>
      <c r="E141" s="18">
        <f>SUBTOTAL(9,E$142:E$182)</f>
        <v>0</v>
      </c>
      <c r="F141" s="18">
        <f aca="true" t="shared" si="12" ref="F141:AD141">SUBTOTAL(9,F$142:F$182)</f>
        <v>0</v>
      </c>
      <c r="G141" s="18">
        <f t="shared" si="12"/>
        <v>15221.970000000001</v>
      </c>
      <c r="H141" s="18">
        <f t="shared" si="12"/>
        <v>0</v>
      </c>
      <c r="I141" s="18">
        <f t="shared" si="12"/>
        <v>0</v>
      </c>
      <c r="J141" s="18">
        <f t="shared" si="12"/>
        <v>0</v>
      </c>
      <c r="K141" s="18">
        <f t="shared" si="12"/>
        <v>0</v>
      </c>
      <c r="L141" s="18">
        <f t="shared" si="12"/>
        <v>0</v>
      </c>
      <c r="M141" s="18">
        <f t="shared" si="12"/>
        <v>0</v>
      </c>
      <c r="N141" s="18">
        <f t="shared" si="12"/>
        <v>0</v>
      </c>
      <c r="O141" s="18">
        <f t="shared" si="12"/>
        <v>0</v>
      </c>
      <c r="P141" s="18">
        <f t="shared" si="12"/>
        <v>0</v>
      </c>
      <c r="Q141" s="18">
        <f t="shared" si="12"/>
        <v>0</v>
      </c>
      <c r="R141" s="18">
        <f t="shared" si="12"/>
        <v>0</v>
      </c>
      <c r="S141" s="18">
        <f t="shared" si="12"/>
        <v>0</v>
      </c>
      <c r="T141" s="18">
        <f t="shared" si="12"/>
        <v>942229.61</v>
      </c>
      <c r="U141" s="18">
        <f t="shared" si="12"/>
        <v>0</v>
      </c>
      <c r="V141" s="18">
        <f t="shared" si="12"/>
        <v>619732.0999999999</v>
      </c>
      <c r="W141" s="18">
        <f t="shared" si="12"/>
        <v>0</v>
      </c>
      <c r="X141" s="18">
        <f t="shared" si="12"/>
        <v>0</v>
      </c>
      <c r="Y141" s="18">
        <f t="shared" si="12"/>
        <v>0</v>
      </c>
      <c r="Z141" s="18">
        <f t="shared" si="12"/>
        <v>0</v>
      </c>
      <c r="AA141" s="18">
        <f t="shared" si="12"/>
        <v>0</v>
      </c>
      <c r="AB141" s="18">
        <f t="shared" si="12"/>
        <v>0</v>
      </c>
      <c r="AC141" s="18">
        <f t="shared" si="12"/>
        <v>0</v>
      </c>
      <c r="AD141" s="18">
        <f t="shared" si="12"/>
        <v>0</v>
      </c>
    </row>
    <row r="142" spans="1:30" ht="14.25" hidden="1" outlineLevel="2">
      <c r="A142" s="17" t="s">
        <v>181</v>
      </c>
      <c r="B142" s="17" t="s">
        <v>134</v>
      </c>
      <c r="C142" s="17" t="s">
        <v>285</v>
      </c>
      <c r="D142" s="18">
        <f t="shared" si="11"/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14.25" hidden="1" outlineLevel="2">
      <c r="A143" s="17" t="s">
        <v>181</v>
      </c>
      <c r="B143" s="17" t="s">
        <v>135</v>
      </c>
      <c r="C143" s="17" t="s">
        <v>286</v>
      </c>
      <c r="D143" s="18">
        <f t="shared" si="11"/>
        <v>14598.47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14598.47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14.25" hidden="1" outlineLevel="2">
      <c r="A144" s="17" t="s">
        <v>181</v>
      </c>
      <c r="B144" s="17" t="s">
        <v>136</v>
      </c>
      <c r="C144" s="17" t="s">
        <v>287</v>
      </c>
      <c r="D144" s="18">
        <f t="shared" si="11"/>
        <v>59707.05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59707.05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14.25" hidden="1" outlineLevel="2">
      <c r="A145" s="17" t="s">
        <v>181</v>
      </c>
      <c r="B145" s="17" t="s">
        <v>137</v>
      </c>
      <c r="C145" s="17" t="s">
        <v>288</v>
      </c>
      <c r="D145" s="18">
        <f t="shared" si="11"/>
        <v>199694.09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199694.09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14.25" hidden="1" outlineLevel="2">
      <c r="A146" s="17" t="s">
        <v>181</v>
      </c>
      <c r="B146" s="17" t="s">
        <v>138</v>
      </c>
      <c r="C146" s="17" t="s">
        <v>289</v>
      </c>
      <c r="D146" s="18">
        <f t="shared" si="11"/>
        <v>155656.64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155656.64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14.25" hidden="1" outlineLevel="2">
      <c r="A147" s="17" t="s">
        <v>181</v>
      </c>
      <c r="B147" s="17" t="s">
        <v>139</v>
      </c>
      <c r="C147" s="17" t="s">
        <v>290</v>
      </c>
      <c r="D147" s="18">
        <f t="shared" si="11"/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14.25" hidden="1" outlineLevel="2">
      <c r="A148" s="17" t="s">
        <v>181</v>
      </c>
      <c r="B148" s="17" t="s">
        <v>140</v>
      </c>
      <c r="C148" s="17" t="s">
        <v>291</v>
      </c>
      <c r="D148" s="18">
        <f t="shared" si="11"/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14.25" hidden="1" outlineLevel="2">
      <c r="A149" s="17" t="s">
        <v>181</v>
      </c>
      <c r="B149" s="17" t="s">
        <v>141</v>
      </c>
      <c r="C149" s="17" t="s">
        <v>292</v>
      </c>
      <c r="D149" s="18">
        <f t="shared" si="11"/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14.25" hidden="1" outlineLevel="2">
      <c r="A150" s="17" t="s">
        <v>181</v>
      </c>
      <c r="B150" s="17" t="s">
        <v>142</v>
      </c>
      <c r="C150" s="17" t="s">
        <v>293</v>
      </c>
      <c r="D150" s="18">
        <f t="shared" si="11"/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14.25" hidden="1" outlineLevel="2">
      <c r="A151" s="17" t="s">
        <v>181</v>
      </c>
      <c r="B151" s="17" t="s">
        <v>143</v>
      </c>
      <c r="C151" s="17" t="s">
        <v>294</v>
      </c>
      <c r="D151" s="18">
        <f t="shared" si="11"/>
        <v>384508.5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384508.5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14.25" hidden="1" outlineLevel="2">
      <c r="A152" s="17" t="s">
        <v>181</v>
      </c>
      <c r="B152" s="17" t="s">
        <v>144</v>
      </c>
      <c r="C152" s="17" t="s">
        <v>295</v>
      </c>
      <c r="D152" s="18">
        <f t="shared" si="11"/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14.25" hidden="1" outlineLevel="2">
      <c r="A153" s="17" t="s">
        <v>181</v>
      </c>
      <c r="B153" s="17" t="s">
        <v>145</v>
      </c>
      <c r="C153" s="17" t="s">
        <v>296</v>
      </c>
      <c r="D153" s="18">
        <f t="shared" si="11"/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14.25" hidden="1" outlineLevel="2">
      <c r="A154" s="17" t="s">
        <v>181</v>
      </c>
      <c r="B154" s="17" t="s">
        <v>146</v>
      </c>
      <c r="C154" s="17" t="s">
        <v>297</v>
      </c>
      <c r="D154" s="18">
        <f t="shared" si="11"/>
        <v>11485.37</v>
      </c>
      <c r="E154" s="18">
        <v>0</v>
      </c>
      <c r="F154" s="18">
        <v>0</v>
      </c>
      <c r="G154" s="18">
        <v>11485.37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14.25" hidden="1" outlineLevel="2">
      <c r="A155" s="17" t="s">
        <v>181</v>
      </c>
      <c r="B155" s="17" t="s">
        <v>147</v>
      </c>
      <c r="C155" s="17" t="s">
        <v>298</v>
      </c>
      <c r="D155" s="18">
        <f t="shared" si="11"/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14.25" hidden="1" outlineLevel="2">
      <c r="A156" s="17" t="s">
        <v>181</v>
      </c>
      <c r="B156" s="17" t="s">
        <v>148</v>
      </c>
      <c r="C156" s="17" t="s">
        <v>299</v>
      </c>
      <c r="D156" s="18">
        <f t="shared" si="11"/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14.25" hidden="1" outlineLevel="2">
      <c r="A157" s="17" t="s">
        <v>181</v>
      </c>
      <c r="B157" s="17" t="s">
        <v>149</v>
      </c>
      <c r="C157" s="17" t="s">
        <v>300</v>
      </c>
      <c r="D157" s="18">
        <f t="shared" si="11"/>
        <v>141460.45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141460.45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14.25" hidden="1" outlineLevel="2">
      <c r="A158" s="17" t="s">
        <v>181</v>
      </c>
      <c r="B158" s="1" t="s">
        <v>150</v>
      </c>
      <c r="C158" s="17" t="s">
        <v>301</v>
      </c>
      <c r="D158" s="18">
        <f t="shared" si="11"/>
        <v>36360.79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36360.79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14.25" hidden="1" outlineLevel="2">
      <c r="A159" s="17" t="s">
        <v>181</v>
      </c>
      <c r="B159" s="1" t="s">
        <v>151</v>
      </c>
      <c r="C159" s="17" t="s">
        <v>302</v>
      </c>
      <c r="D159" s="18">
        <f t="shared" si="11"/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14.25" hidden="1" outlineLevel="2">
      <c r="A160" s="17" t="s">
        <v>181</v>
      </c>
      <c r="B160" s="1" t="s">
        <v>152</v>
      </c>
      <c r="C160" s="17" t="s">
        <v>303</v>
      </c>
      <c r="D160" s="18">
        <f t="shared" si="11"/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14.25" hidden="1" outlineLevel="2">
      <c r="A161" s="17" t="s">
        <v>181</v>
      </c>
      <c r="B161" s="1" t="s">
        <v>153</v>
      </c>
      <c r="C161" s="17" t="s">
        <v>304</v>
      </c>
      <c r="D161" s="18">
        <f t="shared" si="11"/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14.25" hidden="1" outlineLevel="2">
      <c r="A162" s="17" t="s">
        <v>181</v>
      </c>
      <c r="B162" s="1" t="s">
        <v>154</v>
      </c>
      <c r="C162" s="17" t="s">
        <v>305</v>
      </c>
      <c r="D162" s="18">
        <f t="shared" si="11"/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14.25" hidden="1" outlineLevel="2">
      <c r="A163" s="17" t="s">
        <v>181</v>
      </c>
      <c r="B163" s="1" t="s">
        <v>155</v>
      </c>
      <c r="C163" s="17" t="s">
        <v>306</v>
      </c>
      <c r="D163" s="18">
        <f t="shared" si="11"/>
        <v>342408.69999999995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342408.69999999995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14.25" hidden="1" outlineLevel="2">
      <c r="A164" s="17" t="s">
        <v>181</v>
      </c>
      <c r="B164" s="1" t="s">
        <v>156</v>
      </c>
      <c r="C164" s="17" t="s">
        <v>307</v>
      </c>
      <c r="D164" s="18">
        <f t="shared" si="11"/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14.25" hidden="1" outlineLevel="2">
      <c r="A165" s="17" t="s">
        <v>181</v>
      </c>
      <c r="B165" s="1" t="s">
        <v>157</v>
      </c>
      <c r="C165" s="17" t="s">
        <v>308</v>
      </c>
      <c r="D165" s="18">
        <f t="shared" si="11"/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14.25" hidden="1" outlineLevel="2">
      <c r="A166" s="17" t="s">
        <v>181</v>
      </c>
      <c r="B166" s="1" t="s">
        <v>158</v>
      </c>
      <c r="C166" s="17" t="s">
        <v>309</v>
      </c>
      <c r="D166" s="18">
        <f t="shared" si="11"/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14.25" hidden="1" outlineLevel="2">
      <c r="A167" s="17" t="s">
        <v>181</v>
      </c>
      <c r="B167" s="1" t="s">
        <v>159</v>
      </c>
      <c r="C167" s="17" t="s">
        <v>310</v>
      </c>
      <c r="D167" s="18">
        <f t="shared" si="11"/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14.25" hidden="1" outlineLevel="2">
      <c r="A168" s="17" t="s">
        <v>181</v>
      </c>
      <c r="B168" s="1" t="s">
        <v>160</v>
      </c>
      <c r="C168" s="17" t="s">
        <v>311</v>
      </c>
      <c r="D168" s="18">
        <f t="shared" si="11"/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18" customHeight="1" outlineLevel="1" collapsed="1">
      <c r="A169" s="17" t="s">
        <v>182</v>
      </c>
      <c r="C169" s="21" t="s">
        <v>183</v>
      </c>
      <c r="D169" s="18">
        <f aca="true" t="shared" si="13" ref="D169:AD169">SUBTOTAL(9,D142:D168)</f>
        <v>1345880.06</v>
      </c>
      <c r="E169" s="18">
        <f t="shared" si="13"/>
        <v>0</v>
      </c>
      <c r="F169" s="18">
        <f t="shared" si="13"/>
        <v>0</v>
      </c>
      <c r="G169" s="18">
        <f t="shared" si="13"/>
        <v>11485.37</v>
      </c>
      <c r="H169" s="18">
        <f t="shared" si="13"/>
        <v>0</v>
      </c>
      <c r="I169" s="18">
        <f t="shared" si="13"/>
        <v>0</v>
      </c>
      <c r="J169" s="18">
        <f t="shared" si="13"/>
        <v>0</v>
      </c>
      <c r="K169" s="18">
        <f t="shared" si="13"/>
        <v>0</v>
      </c>
      <c r="L169" s="18">
        <f t="shared" si="13"/>
        <v>0</v>
      </c>
      <c r="M169" s="18">
        <f t="shared" si="13"/>
        <v>0</v>
      </c>
      <c r="N169" s="18">
        <f t="shared" si="13"/>
        <v>0</v>
      </c>
      <c r="O169" s="18">
        <f t="shared" si="13"/>
        <v>0</v>
      </c>
      <c r="P169" s="18">
        <f t="shared" si="13"/>
        <v>0</v>
      </c>
      <c r="Q169" s="18">
        <f t="shared" si="13"/>
        <v>0</v>
      </c>
      <c r="R169" s="18">
        <f t="shared" si="13"/>
        <v>0</v>
      </c>
      <c r="S169" s="18">
        <f t="shared" si="13"/>
        <v>0</v>
      </c>
      <c r="T169" s="18">
        <f t="shared" si="13"/>
        <v>814164.75</v>
      </c>
      <c r="U169" s="18">
        <f t="shared" si="13"/>
        <v>0</v>
      </c>
      <c r="V169" s="18">
        <f t="shared" si="13"/>
        <v>520229.93999999994</v>
      </c>
      <c r="W169" s="18">
        <f t="shared" si="13"/>
        <v>0</v>
      </c>
      <c r="X169" s="18">
        <f t="shared" si="13"/>
        <v>0</v>
      </c>
      <c r="Y169" s="18">
        <f t="shared" si="13"/>
        <v>0</v>
      </c>
      <c r="Z169" s="18">
        <f t="shared" si="13"/>
        <v>0</v>
      </c>
      <c r="AA169" s="18">
        <f t="shared" si="13"/>
        <v>0</v>
      </c>
      <c r="AB169" s="18">
        <f t="shared" si="13"/>
        <v>0</v>
      </c>
      <c r="AC169" s="18">
        <f t="shared" si="13"/>
        <v>0</v>
      </c>
      <c r="AD169" s="18">
        <f t="shared" si="13"/>
        <v>0</v>
      </c>
    </row>
    <row r="170" spans="1:30" ht="14.25" hidden="1" outlineLevel="2">
      <c r="A170" s="17" t="s">
        <v>184</v>
      </c>
      <c r="B170" s="1" t="s">
        <v>164</v>
      </c>
      <c r="C170" s="17" t="s">
        <v>312</v>
      </c>
      <c r="D170" s="18">
        <f aca="true" t="shared" si="14" ref="D170:D175">SUM(E170:AD170)</f>
        <v>3401.25</v>
      </c>
      <c r="E170" s="18">
        <v>0</v>
      </c>
      <c r="F170" s="18">
        <v>0</v>
      </c>
      <c r="G170" s="18">
        <v>3401.25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14.25" hidden="1" outlineLevel="2">
      <c r="A171" s="17" t="s">
        <v>184</v>
      </c>
      <c r="B171" s="1" t="s">
        <v>165</v>
      </c>
      <c r="C171" s="17" t="s">
        <v>313</v>
      </c>
      <c r="D171" s="18">
        <f t="shared" si="14"/>
        <v>111062.48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105400.78</v>
      </c>
      <c r="U171" s="18">
        <v>0</v>
      </c>
      <c r="V171" s="18">
        <v>5661.7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4.25" hidden="1" outlineLevel="2">
      <c r="A172" s="17" t="s">
        <v>184</v>
      </c>
      <c r="B172" s="1" t="s">
        <v>166</v>
      </c>
      <c r="C172" s="17" t="s">
        <v>314</v>
      </c>
      <c r="D172" s="18">
        <f t="shared" si="14"/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14.25" hidden="1" outlineLevel="2">
      <c r="A173" s="17" t="s">
        <v>184</v>
      </c>
      <c r="B173" s="1" t="s">
        <v>167</v>
      </c>
      <c r="C173" s="17" t="s">
        <v>315</v>
      </c>
      <c r="D173" s="18">
        <f t="shared" si="14"/>
        <v>78505.61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78505.61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14.25" hidden="1" outlineLevel="2">
      <c r="A174" s="17" t="s">
        <v>184</v>
      </c>
      <c r="B174" s="1" t="s">
        <v>168</v>
      </c>
      <c r="C174" s="17" t="s">
        <v>316</v>
      </c>
      <c r="D174" s="18">
        <f t="shared" si="14"/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14.25" hidden="1" outlineLevel="2">
      <c r="A175" s="17" t="s">
        <v>184</v>
      </c>
      <c r="B175" s="1" t="s">
        <v>169</v>
      </c>
      <c r="C175" s="17" t="s">
        <v>317</v>
      </c>
      <c r="D175" s="18">
        <f t="shared" si="14"/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18" customHeight="1" outlineLevel="1" collapsed="1">
      <c r="A176" s="17" t="s">
        <v>185</v>
      </c>
      <c r="C176" s="21" t="s">
        <v>186</v>
      </c>
      <c r="D176" s="18">
        <f aca="true" t="shared" si="15" ref="D176:AD176">SUBTOTAL(9,D170:D175)</f>
        <v>192969.34</v>
      </c>
      <c r="E176" s="18">
        <f t="shared" si="15"/>
        <v>0</v>
      </c>
      <c r="F176" s="18">
        <f t="shared" si="15"/>
        <v>0</v>
      </c>
      <c r="G176" s="18">
        <f t="shared" si="15"/>
        <v>3401.25</v>
      </c>
      <c r="H176" s="18">
        <f t="shared" si="15"/>
        <v>0</v>
      </c>
      <c r="I176" s="18">
        <f t="shared" si="15"/>
        <v>0</v>
      </c>
      <c r="J176" s="18">
        <f t="shared" si="15"/>
        <v>0</v>
      </c>
      <c r="K176" s="18">
        <f t="shared" si="15"/>
        <v>0</v>
      </c>
      <c r="L176" s="18">
        <f t="shared" si="15"/>
        <v>0</v>
      </c>
      <c r="M176" s="18">
        <f t="shared" si="15"/>
        <v>0</v>
      </c>
      <c r="N176" s="18">
        <f t="shared" si="15"/>
        <v>0</v>
      </c>
      <c r="O176" s="18">
        <f t="shared" si="15"/>
        <v>0</v>
      </c>
      <c r="P176" s="18">
        <f t="shared" si="15"/>
        <v>0</v>
      </c>
      <c r="Q176" s="18">
        <f t="shared" si="15"/>
        <v>0</v>
      </c>
      <c r="R176" s="18">
        <f t="shared" si="15"/>
        <v>0</v>
      </c>
      <c r="S176" s="18">
        <f t="shared" si="15"/>
        <v>0</v>
      </c>
      <c r="T176" s="18">
        <f t="shared" si="15"/>
        <v>105400.78</v>
      </c>
      <c r="U176" s="18">
        <f t="shared" si="15"/>
        <v>0</v>
      </c>
      <c r="V176" s="18">
        <f t="shared" si="15"/>
        <v>84167.31</v>
      </c>
      <c r="W176" s="18">
        <f t="shared" si="15"/>
        <v>0</v>
      </c>
      <c r="X176" s="18">
        <f t="shared" si="15"/>
        <v>0</v>
      </c>
      <c r="Y176" s="18">
        <f t="shared" si="15"/>
        <v>0</v>
      </c>
      <c r="Z176" s="18">
        <f t="shared" si="15"/>
        <v>0</v>
      </c>
      <c r="AA176" s="18">
        <f t="shared" si="15"/>
        <v>0</v>
      </c>
      <c r="AB176" s="18">
        <f t="shared" si="15"/>
        <v>0</v>
      </c>
      <c r="AC176" s="18">
        <f t="shared" si="15"/>
        <v>0</v>
      </c>
      <c r="AD176" s="18">
        <f t="shared" si="15"/>
        <v>0</v>
      </c>
    </row>
    <row r="177" spans="1:30" ht="14.25" hidden="1" outlineLevel="2">
      <c r="A177" s="17" t="s">
        <v>187</v>
      </c>
      <c r="B177" s="1" t="s">
        <v>173</v>
      </c>
      <c r="C177" s="17" t="s">
        <v>318</v>
      </c>
      <c r="D177" s="18">
        <f>SUM(E177:AD177)</f>
        <v>21044.2</v>
      </c>
      <c r="E177" s="18">
        <v>0</v>
      </c>
      <c r="F177" s="18">
        <v>0</v>
      </c>
      <c r="G177" s="18">
        <v>200.94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12506.54</v>
      </c>
      <c r="U177" s="18">
        <v>0</v>
      </c>
      <c r="V177" s="18">
        <v>8336.72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14.25" hidden="1" outlineLevel="2">
      <c r="A178" s="17" t="s">
        <v>187</v>
      </c>
      <c r="B178" s="1" t="s">
        <v>174</v>
      </c>
      <c r="C178" s="17" t="s">
        <v>319</v>
      </c>
      <c r="D178" s="18">
        <f>SUM(E178:AD178)</f>
        <v>1064.84</v>
      </c>
      <c r="E178" s="18">
        <v>0</v>
      </c>
      <c r="F178" s="18">
        <v>0</v>
      </c>
      <c r="G178" s="18">
        <v>34.47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1030.37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14.25" hidden="1" outlineLevel="2">
      <c r="A179" s="17" t="s">
        <v>187</v>
      </c>
      <c r="B179" s="1" t="s">
        <v>175</v>
      </c>
      <c r="C179" s="17" t="s">
        <v>320</v>
      </c>
      <c r="D179" s="18">
        <f>SUM(E179:AD179)</f>
        <v>8276.68</v>
      </c>
      <c r="E179" s="18">
        <v>0</v>
      </c>
      <c r="F179" s="18">
        <v>0</v>
      </c>
      <c r="G179" s="18">
        <v>79.18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4918.28</v>
      </c>
      <c r="U179" s="18">
        <v>0</v>
      </c>
      <c r="V179" s="18">
        <v>3279.2200000000003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14.25" hidden="1" outlineLevel="2">
      <c r="A180" s="17" t="s">
        <v>187</v>
      </c>
      <c r="B180" s="1" t="s">
        <v>176</v>
      </c>
      <c r="C180" s="17" t="s">
        <v>321</v>
      </c>
      <c r="D180" s="18">
        <f>SUM(E180:AD180)</f>
        <v>5848.35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3950.19</v>
      </c>
      <c r="U180" s="18">
        <v>0</v>
      </c>
      <c r="V180" s="18">
        <v>1898.1599999999999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14.25" hidden="1" outlineLevel="2">
      <c r="A181" s="17" t="s">
        <v>187</v>
      </c>
      <c r="B181" s="1" t="s">
        <v>177</v>
      </c>
      <c r="C181" s="17" t="s">
        <v>322</v>
      </c>
      <c r="D181" s="18">
        <f>SUM(E181:AD181)</f>
        <v>2100.21</v>
      </c>
      <c r="E181" s="18">
        <v>0</v>
      </c>
      <c r="F181" s="18">
        <v>0</v>
      </c>
      <c r="G181" s="18">
        <v>20.76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1289.07</v>
      </c>
      <c r="U181" s="18">
        <v>0</v>
      </c>
      <c r="V181" s="18">
        <v>790.38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8" customHeight="1" outlineLevel="1" collapsed="1">
      <c r="A182" s="17" t="s">
        <v>188</v>
      </c>
      <c r="C182" s="21" t="s">
        <v>189</v>
      </c>
      <c r="D182" s="18">
        <f aca="true" t="shared" si="16" ref="D182:AD182">SUBTOTAL(9,D177:D181)</f>
        <v>38334.28</v>
      </c>
      <c r="E182" s="18">
        <f t="shared" si="16"/>
        <v>0</v>
      </c>
      <c r="F182" s="18">
        <f t="shared" si="16"/>
        <v>0</v>
      </c>
      <c r="G182" s="18">
        <f t="shared" si="16"/>
        <v>335.35</v>
      </c>
      <c r="H182" s="18">
        <f t="shared" si="16"/>
        <v>0</v>
      </c>
      <c r="I182" s="18">
        <f t="shared" si="16"/>
        <v>0</v>
      </c>
      <c r="J182" s="18">
        <f t="shared" si="16"/>
        <v>0</v>
      </c>
      <c r="K182" s="18">
        <f t="shared" si="16"/>
        <v>0</v>
      </c>
      <c r="L182" s="18">
        <f t="shared" si="16"/>
        <v>0</v>
      </c>
      <c r="M182" s="18">
        <f t="shared" si="16"/>
        <v>0</v>
      </c>
      <c r="N182" s="18">
        <f t="shared" si="16"/>
        <v>0</v>
      </c>
      <c r="O182" s="18">
        <f t="shared" si="16"/>
        <v>0</v>
      </c>
      <c r="P182" s="18">
        <f t="shared" si="16"/>
        <v>0</v>
      </c>
      <c r="Q182" s="18">
        <f t="shared" si="16"/>
        <v>0</v>
      </c>
      <c r="R182" s="18">
        <f t="shared" si="16"/>
        <v>0</v>
      </c>
      <c r="S182" s="18">
        <f t="shared" si="16"/>
        <v>0</v>
      </c>
      <c r="T182" s="18">
        <f t="shared" si="16"/>
        <v>22664.079999999998</v>
      </c>
      <c r="U182" s="18">
        <f t="shared" si="16"/>
        <v>0</v>
      </c>
      <c r="V182" s="18">
        <f t="shared" si="16"/>
        <v>15334.85</v>
      </c>
      <c r="W182" s="18">
        <f t="shared" si="16"/>
        <v>0</v>
      </c>
      <c r="X182" s="18">
        <f t="shared" si="16"/>
        <v>0</v>
      </c>
      <c r="Y182" s="18">
        <f t="shared" si="16"/>
        <v>0</v>
      </c>
      <c r="Z182" s="18">
        <f t="shared" si="16"/>
        <v>0</v>
      </c>
      <c r="AA182" s="18">
        <f t="shared" si="16"/>
        <v>0</v>
      </c>
      <c r="AB182" s="18">
        <f t="shared" si="16"/>
        <v>0</v>
      </c>
      <c r="AC182" s="18">
        <f t="shared" si="16"/>
        <v>0</v>
      </c>
      <c r="AD182" s="18">
        <f t="shared" si="16"/>
        <v>0</v>
      </c>
    </row>
    <row r="183" spans="3:30" ht="33" customHeight="1" thickBot="1">
      <c r="C183" s="15" t="s">
        <v>190</v>
      </c>
      <c r="D183" s="22">
        <f>SUM(E183:AD183)</f>
        <v>7012330.95</v>
      </c>
      <c r="E183" s="22">
        <f>SUM(E36,E38,E99,E127,E134,E140,E141)</f>
        <v>0</v>
      </c>
      <c r="F183" s="22">
        <f aca="true" t="shared" si="17" ref="F183:AD183">SUM(F36,F38,F99,F127,F134,F140,F141)</f>
        <v>0</v>
      </c>
      <c r="G183" s="22">
        <f t="shared" si="17"/>
        <v>88983.49999999999</v>
      </c>
      <c r="H183" s="22">
        <f t="shared" si="17"/>
        <v>0</v>
      </c>
      <c r="I183" s="22">
        <f t="shared" si="17"/>
        <v>0</v>
      </c>
      <c r="J183" s="22">
        <f t="shared" si="17"/>
        <v>0</v>
      </c>
      <c r="K183" s="22">
        <f t="shared" si="17"/>
        <v>0</v>
      </c>
      <c r="L183" s="22">
        <f t="shared" si="17"/>
        <v>0</v>
      </c>
      <c r="M183" s="22">
        <f t="shared" si="17"/>
        <v>0</v>
      </c>
      <c r="N183" s="22">
        <f t="shared" si="17"/>
        <v>0</v>
      </c>
      <c r="O183" s="22">
        <f t="shared" si="17"/>
        <v>0</v>
      </c>
      <c r="P183" s="22">
        <f t="shared" si="17"/>
        <v>0</v>
      </c>
      <c r="Q183" s="22">
        <f t="shared" si="17"/>
        <v>0</v>
      </c>
      <c r="R183" s="22">
        <f t="shared" si="17"/>
        <v>0</v>
      </c>
      <c r="S183" s="22">
        <f t="shared" si="17"/>
        <v>0</v>
      </c>
      <c r="T183" s="22">
        <f t="shared" si="17"/>
        <v>4243979.45</v>
      </c>
      <c r="U183" s="22">
        <f t="shared" si="17"/>
        <v>0</v>
      </c>
      <c r="V183" s="22">
        <f t="shared" si="17"/>
        <v>2679368</v>
      </c>
      <c r="W183" s="22">
        <f t="shared" si="17"/>
        <v>0</v>
      </c>
      <c r="X183" s="22">
        <f t="shared" si="17"/>
        <v>0</v>
      </c>
      <c r="Y183" s="22">
        <f t="shared" si="17"/>
        <v>0</v>
      </c>
      <c r="Z183" s="22">
        <f t="shared" si="17"/>
        <v>0</v>
      </c>
      <c r="AA183" s="22">
        <f t="shared" si="17"/>
        <v>0</v>
      </c>
      <c r="AB183" s="22">
        <f t="shared" si="17"/>
        <v>0</v>
      </c>
      <c r="AC183" s="22">
        <f t="shared" si="17"/>
        <v>0</v>
      </c>
      <c r="AD183" s="22">
        <f t="shared" si="17"/>
        <v>0</v>
      </c>
    </row>
    <row r="184" spans="3:30" ht="18.75" customHeight="1" thickTop="1">
      <c r="C184" s="23" t="s">
        <v>191</v>
      </c>
      <c r="D184" s="24">
        <f>SUM(D127,D134,D140,D141)</f>
        <v>4255937.02</v>
      </c>
      <c r="E184" s="24">
        <f aca="true" t="shared" si="18" ref="E184:AD184">SUM(E127,E134,E140,E141)</f>
        <v>0</v>
      </c>
      <c r="F184" s="24">
        <f t="shared" si="18"/>
        <v>0</v>
      </c>
      <c r="G184" s="24">
        <f t="shared" si="18"/>
        <v>41352.53</v>
      </c>
      <c r="H184" s="24">
        <f t="shared" si="18"/>
        <v>0</v>
      </c>
      <c r="I184" s="24">
        <f t="shared" si="18"/>
        <v>0</v>
      </c>
      <c r="J184" s="24">
        <f t="shared" si="18"/>
        <v>0</v>
      </c>
      <c r="K184" s="24">
        <f t="shared" si="18"/>
        <v>0</v>
      </c>
      <c r="L184" s="24">
        <f t="shared" si="18"/>
        <v>0</v>
      </c>
      <c r="M184" s="24">
        <f t="shared" si="18"/>
        <v>0</v>
      </c>
      <c r="N184" s="24">
        <f t="shared" si="18"/>
        <v>0</v>
      </c>
      <c r="O184" s="24">
        <f t="shared" si="18"/>
        <v>0</v>
      </c>
      <c r="P184" s="24">
        <f t="shared" si="18"/>
        <v>0</v>
      </c>
      <c r="Q184" s="24">
        <f t="shared" si="18"/>
        <v>0</v>
      </c>
      <c r="R184" s="24">
        <f t="shared" si="18"/>
        <v>0</v>
      </c>
      <c r="S184" s="24">
        <f t="shared" si="18"/>
        <v>0</v>
      </c>
      <c r="T184" s="24">
        <f t="shared" si="18"/>
        <v>2550889.9899999998</v>
      </c>
      <c r="U184" s="24">
        <f t="shared" si="18"/>
        <v>0</v>
      </c>
      <c r="V184" s="24">
        <f t="shared" si="18"/>
        <v>1663694.5</v>
      </c>
      <c r="W184" s="24">
        <f t="shared" si="18"/>
        <v>0</v>
      </c>
      <c r="X184" s="24">
        <f t="shared" si="18"/>
        <v>0</v>
      </c>
      <c r="Y184" s="24">
        <f t="shared" si="18"/>
        <v>0</v>
      </c>
      <c r="Z184" s="24">
        <f t="shared" si="18"/>
        <v>0</v>
      </c>
      <c r="AA184" s="24">
        <f t="shared" si="18"/>
        <v>0</v>
      </c>
      <c r="AB184" s="24">
        <f t="shared" si="18"/>
        <v>0</v>
      </c>
      <c r="AC184" s="24">
        <f t="shared" si="18"/>
        <v>0</v>
      </c>
      <c r="AD184" s="24">
        <f t="shared" si="18"/>
        <v>0</v>
      </c>
    </row>
    <row r="185" spans="3:30" ht="20.25" customHeight="1">
      <c r="C185" s="25" t="s">
        <v>192</v>
      </c>
      <c r="D185" s="26">
        <f>D184/D183</f>
        <v>0.6069218709650319</v>
      </c>
      <c r="E185" s="26"/>
      <c r="F185" s="26"/>
      <c r="G185" s="26">
        <f>G184/G183</f>
        <v>0.46472132473997996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>
        <f>T184/T183</f>
        <v>0.6010608722433846</v>
      </c>
      <c r="U185" s="26"/>
      <c r="V185" s="26">
        <f>V184/V183</f>
        <v>0.6209279576377713</v>
      </c>
      <c r="W185" s="26"/>
      <c r="X185" s="26"/>
      <c r="Y185" s="26"/>
      <c r="Z185" s="26"/>
      <c r="AA185" s="26"/>
      <c r="AB185" s="26"/>
      <c r="AC185" s="26"/>
      <c r="AD185" s="26"/>
    </row>
    <row r="186" spans="3:9" ht="14.25">
      <c r="C186" s="27"/>
      <c r="D186" s="28"/>
      <c r="E186" s="29"/>
      <c r="F186" s="29"/>
      <c r="G186" s="29"/>
      <c r="H186" s="29"/>
      <c r="I186" s="30"/>
    </row>
    <row r="187" spans="3:24" ht="127.5">
      <c r="C187" s="31" t="s">
        <v>193</v>
      </c>
      <c r="D187" s="32"/>
      <c r="E187" s="33"/>
      <c r="F187" s="33"/>
      <c r="G187" s="34" t="s">
        <v>323</v>
      </c>
      <c r="H187" s="33"/>
      <c r="I187" s="34"/>
      <c r="K187" s="35"/>
      <c r="L187" s="34"/>
      <c r="T187" s="35" t="s">
        <v>324</v>
      </c>
      <c r="V187" s="35" t="s">
        <v>325</v>
      </c>
      <c r="X187" s="35"/>
    </row>
    <row r="188" spans="3:24" ht="26.25" hidden="1">
      <c r="C188" s="36" t="s">
        <v>194</v>
      </c>
      <c r="D188" s="37"/>
      <c r="E188" s="38"/>
      <c r="F188" s="38"/>
      <c r="G188" s="39">
        <v>42496</v>
      </c>
      <c r="H188" s="38"/>
      <c r="I188" s="30"/>
      <c r="K188"/>
      <c r="L188"/>
      <c r="T188" s="40">
        <v>42388</v>
      </c>
      <c r="V188" s="2" t="s">
        <v>195</v>
      </c>
      <c r="X188"/>
    </row>
    <row r="189" spans="3:22" ht="15" hidden="1">
      <c r="C189" s="36" t="s">
        <v>196</v>
      </c>
      <c r="D189" s="37"/>
      <c r="E189" s="38"/>
      <c r="F189" s="38"/>
      <c r="G189" s="41">
        <v>42529</v>
      </c>
      <c r="H189" s="38"/>
      <c r="I189" s="30"/>
      <c r="T189" s="42">
        <v>42410</v>
      </c>
      <c r="V189" s="42" t="s">
        <v>197</v>
      </c>
    </row>
    <row r="190" spans="3:9" ht="15">
      <c r="C190" s="36"/>
      <c r="D190" s="37"/>
      <c r="E190" s="38"/>
      <c r="F190" s="38"/>
      <c r="G190" s="38"/>
      <c r="H190" s="38"/>
      <c r="I190" s="30"/>
    </row>
    <row r="191" spans="3:9" ht="14.25">
      <c r="C191" s="27"/>
      <c r="D191" s="37"/>
      <c r="E191" s="38"/>
      <c r="F191" s="38"/>
      <c r="G191" s="38"/>
      <c r="H191" s="38"/>
      <c r="I191" s="30"/>
    </row>
    <row r="192" spans="3:9" ht="14.25">
      <c r="C192" s="27"/>
      <c r="D192" s="37"/>
      <c r="E192" s="38"/>
      <c r="F192" s="38"/>
      <c r="G192" s="38"/>
      <c r="H192" s="38"/>
      <c r="I192" s="30"/>
    </row>
    <row r="193" spans="3:9" ht="14.25">
      <c r="C193" s="27"/>
      <c r="D193" s="37"/>
      <c r="E193" s="38"/>
      <c r="F193" s="38"/>
      <c r="G193" s="38"/>
      <c r="H193" s="38"/>
      <c r="I193" s="30"/>
    </row>
    <row r="194" spans="3:9" ht="18" customHeight="1">
      <c r="C194" s="27"/>
      <c r="D194" s="37"/>
      <c r="E194" s="38"/>
      <c r="F194" s="38"/>
      <c r="G194" s="38"/>
      <c r="H194" s="38"/>
      <c r="I194" s="30"/>
    </row>
    <row r="195" spans="3:9" ht="14.25">
      <c r="C195" s="27"/>
      <c r="D195" s="37"/>
      <c r="E195" s="38"/>
      <c r="F195" s="38"/>
      <c r="G195" s="38"/>
      <c r="H195" s="38"/>
      <c r="I195" s="30"/>
    </row>
    <row r="196" spans="3:9" ht="14.25">
      <c r="C196" s="27"/>
      <c r="D196" s="37"/>
      <c r="E196" s="38"/>
      <c r="F196" s="38"/>
      <c r="G196" s="38"/>
      <c r="H196" s="38"/>
      <c r="I196" s="30"/>
    </row>
    <row r="197" spans="3:9" ht="14.25">
      <c r="C197" s="27"/>
      <c r="D197" s="37"/>
      <c r="E197" s="38"/>
      <c r="F197" s="38"/>
      <c r="G197" s="38"/>
      <c r="H197" s="38"/>
      <c r="I197" s="30"/>
    </row>
    <row r="198" spans="3:9" ht="14.25">
      <c r="C198" s="27"/>
      <c r="D198" s="37"/>
      <c r="E198" s="38"/>
      <c r="F198" s="38"/>
      <c r="G198" s="38"/>
      <c r="H198" s="38"/>
      <c r="I198" s="30"/>
    </row>
    <row r="199" spans="3:9" ht="14.25">
      <c r="C199" s="27"/>
      <c r="D199" s="37"/>
      <c r="E199" s="38"/>
      <c r="F199" s="38"/>
      <c r="G199" s="38"/>
      <c r="H199" s="38"/>
      <c r="I199" s="30"/>
    </row>
    <row r="200" spans="3:9" ht="14.25">
      <c r="C200" s="27"/>
      <c r="D200" s="37"/>
      <c r="E200" s="38"/>
      <c r="F200" s="38"/>
      <c r="G200" s="38"/>
      <c r="H200" s="38"/>
      <c r="I200" s="30"/>
    </row>
    <row r="201" spans="3:9" ht="14.25">
      <c r="C201" s="27"/>
      <c r="D201" s="37"/>
      <c r="E201" s="38"/>
      <c r="F201" s="38"/>
      <c r="G201" s="38"/>
      <c r="H201" s="38"/>
      <c r="I201" s="30"/>
    </row>
    <row r="202" spans="3:9" ht="14.25">
      <c r="C202" s="27"/>
      <c r="D202" s="37"/>
      <c r="E202" s="38"/>
      <c r="F202" s="38"/>
      <c r="G202" s="38"/>
      <c r="H202" s="38"/>
      <c r="I202" s="30"/>
    </row>
    <row r="203" spans="3:9" ht="14.25">
      <c r="C203" s="27"/>
      <c r="D203" s="37"/>
      <c r="E203" s="38"/>
      <c r="F203" s="38"/>
      <c r="G203" s="38"/>
      <c r="H203" s="38"/>
      <c r="I203" s="30"/>
    </row>
    <row r="204" spans="3:9" ht="14.25">
      <c r="C204" s="27"/>
      <c r="D204" s="37"/>
      <c r="E204" s="38"/>
      <c r="F204" s="38"/>
      <c r="G204" s="38"/>
      <c r="H204" s="38"/>
      <c r="I204" s="30"/>
    </row>
    <row r="205" spans="3:9" ht="14.25">
      <c r="C205" s="27"/>
      <c r="D205" s="37"/>
      <c r="E205" s="38"/>
      <c r="F205" s="38"/>
      <c r="G205" s="38"/>
      <c r="H205" s="38"/>
      <c r="I205" s="30"/>
    </row>
    <row r="206" spans="3:9" ht="14.25">
      <c r="C206" s="27"/>
      <c r="D206" s="37"/>
      <c r="E206" s="38"/>
      <c r="F206" s="38"/>
      <c r="G206" s="38"/>
      <c r="H206" s="38"/>
      <c r="I206" s="30"/>
    </row>
    <row r="207" spans="3:9" ht="14.25">
      <c r="C207" s="27"/>
      <c r="D207" s="37"/>
      <c r="E207" s="38"/>
      <c r="F207" s="38"/>
      <c r="G207" s="38"/>
      <c r="H207" s="38"/>
      <c r="I207" s="30"/>
    </row>
    <row r="208" spans="3:9" ht="14.25">
      <c r="C208" s="27"/>
      <c r="D208" s="37"/>
      <c r="E208" s="38"/>
      <c r="F208" s="38"/>
      <c r="G208" s="38"/>
      <c r="H208" s="38"/>
      <c r="I208" s="30"/>
    </row>
    <row r="209" spans="3:9" ht="14.25">
      <c r="C209" s="27"/>
      <c r="D209" s="37"/>
      <c r="E209" s="38"/>
      <c r="F209" s="38"/>
      <c r="G209" s="38"/>
      <c r="H209" s="38"/>
      <c r="I209" s="30"/>
    </row>
    <row r="210" spans="3:9" ht="14.25">
      <c r="C210" s="27"/>
      <c r="D210" s="37"/>
      <c r="E210" s="38"/>
      <c r="F210" s="38"/>
      <c r="G210" s="38"/>
      <c r="H210" s="38"/>
      <c r="I210" s="30"/>
    </row>
    <row r="211" spans="3:9" ht="14.25">
      <c r="C211" s="27"/>
      <c r="D211" s="37"/>
      <c r="E211" s="38"/>
      <c r="F211" s="38"/>
      <c r="G211" s="38"/>
      <c r="H211" s="38"/>
      <c r="I211" s="30"/>
    </row>
    <row r="212" spans="3:9" ht="14.25">
      <c r="C212" s="27"/>
      <c r="D212" s="37"/>
      <c r="E212" s="38"/>
      <c r="F212" s="38"/>
      <c r="G212" s="38"/>
      <c r="H212" s="38"/>
      <c r="I212" s="30"/>
    </row>
    <row r="213" spans="3:9" ht="14.25">
      <c r="C213" s="27"/>
      <c r="D213" s="37"/>
      <c r="E213" s="38"/>
      <c r="F213" s="38"/>
      <c r="G213" s="38"/>
      <c r="H213" s="38"/>
      <c r="I213" s="30"/>
    </row>
    <row r="214" spans="3:9" ht="14.25">
      <c r="C214" s="27"/>
      <c r="D214" s="37"/>
      <c r="E214" s="38"/>
      <c r="F214" s="38"/>
      <c r="G214" s="38"/>
      <c r="H214" s="38"/>
      <c r="I214" s="30"/>
    </row>
  </sheetData>
  <sheetProtection/>
  <mergeCells count="1">
    <mergeCell ref="D1:L1"/>
  </mergeCells>
  <printOptions horizontalCentered="1"/>
  <pageMargins left="0.4" right="0.2" top="0.85" bottom="0.75" header="0.3" footer="0.3"/>
  <pageSetup horizontalDpi="600" verticalDpi="600" orientation="landscape" paperSize="5" scale="60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Schwenk (C9412)</dc:creator>
  <cp:keywords/>
  <dc:description/>
  <cp:lastModifiedBy>Catalon, Marlyn </cp:lastModifiedBy>
  <cp:lastPrinted>2023-04-07T18:50:20Z</cp:lastPrinted>
  <dcterms:created xsi:type="dcterms:W3CDTF">2017-01-28T00:29:05Z</dcterms:created>
  <dcterms:modified xsi:type="dcterms:W3CDTF">2023-04-07T20:07:41Z</dcterms:modified>
  <cp:category/>
  <cp:version/>
  <cp:contentType/>
  <cp:contentStatus/>
</cp:coreProperties>
</file>